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28\Ortak Alan\-1 KURUMSAL HAFIZA\2019 ÇALIŞMA VE İŞ PROGRAMI\"/>
    </mc:Choice>
  </mc:AlternateContent>
  <bookViews>
    <workbookView xWindow="0" yWindow="0" windowWidth="25200" windowHeight="11910"/>
  </bookViews>
  <sheets>
    <sheet name="KURUMLAR" sheetId="13" r:id="rId1"/>
    <sheet name="KURUMLAR GENEL TOPLAM" sheetId="8" r:id="rId2"/>
    <sheet name="BELEDİYELER" sheetId="3" r:id="rId3"/>
    <sheet name="BELEDİYELER GENEL TOPLAM" sheetId="7" r:id="rId4"/>
    <sheet name=" SEKTÖRLER İTİBARİYLE" sheetId="12" r:id="rId5"/>
    <sheet name="SEKTÖRLER GENEL TOPLAM" sheetId="11" r:id="rId6"/>
  </sheets>
  <definedNames>
    <definedName name="_xlnm._FilterDatabase" localSheetId="4" hidden="1">' SEKTÖRLER İTİBARİYLE'!$C$3:$K$959</definedName>
    <definedName name="_xlnm._FilterDatabase" localSheetId="3" hidden="1">'BELEDİYELER GENEL TOPLAM'!$B$1:$B$38</definedName>
    <definedName name="_xlnm._FilterDatabase" localSheetId="0" hidden="1">KURUMLAR!$B$1:$B$1072</definedName>
    <definedName name="_xlnm._FilterDatabase" localSheetId="1" hidden="1">'KURUMLAR GENEL TOPLAM'!$B$1:$B$46</definedName>
    <definedName name="_xlnm.Print_Area" localSheetId="4">' SEKTÖRLER İTİBARİYLE'!$A$1:$O$962</definedName>
    <definedName name="_xlnm.Print_Area" localSheetId="2">BELEDİYELER!$A$1:$P$631</definedName>
    <definedName name="_xlnm.Print_Area" localSheetId="3">'BELEDİYELER GENEL TOPLAM'!$A$1:$F$40</definedName>
    <definedName name="_xlnm.Print_Area" localSheetId="0">KURUMLAR!$A$1:$P$1072</definedName>
    <definedName name="_xlnm.Print_Area" localSheetId="1">'KURUMLAR GENEL TOPLAM'!$A$1:$F$47</definedName>
    <definedName name="_xlnm.Print_Titles" localSheetId="4">' SEKTÖRLER İTİBARİYLE'!$3:$3</definedName>
    <definedName name="_xlnm.Print_Titles" localSheetId="2">BELEDİYELER!$3:$4</definedName>
    <definedName name="_xlnm.Print_Titles" localSheetId="3">'BELEDİYELER GENEL TOPLAM'!$3:$3</definedName>
    <definedName name="_xlnm.Print_Titles" localSheetId="0">KURUMLAR!$4:$5</definedName>
    <definedName name="_xlnm.Print_Titles" localSheetId="1">'KURUMLAR GENEL TOPLAM'!$3:$3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70" i="13" l="1"/>
  <c r="N1070" i="13"/>
  <c r="M1070" i="13"/>
  <c r="L1070" i="13"/>
  <c r="K1070" i="13"/>
  <c r="J1070" i="13"/>
  <c r="I1070" i="13"/>
  <c r="H1070" i="13"/>
  <c r="O1031" i="13"/>
  <c r="N1031" i="13"/>
  <c r="M1031" i="13"/>
  <c r="L1031" i="13"/>
  <c r="J1031" i="13"/>
  <c r="I1031" i="13"/>
  <c r="H1031" i="13"/>
  <c r="K913" i="13"/>
  <c r="J913" i="13"/>
  <c r="I913" i="13"/>
  <c r="H908" i="13"/>
  <c r="H913" i="13" s="1"/>
  <c r="O987" i="13"/>
  <c r="N987" i="13"/>
  <c r="M987" i="13"/>
  <c r="L987" i="13"/>
  <c r="K987" i="13"/>
  <c r="J987" i="13"/>
  <c r="I987" i="13"/>
  <c r="H987" i="13"/>
  <c r="O1005" i="13"/>
  <c r="N1005" i="13"/>
  <c r="M1005" i="13"/>
  <c r="L1005" i="13"/>
  <c r="K1005" i="13"/>
  <c r="J1005" i="13"/>
  <c r="I1005" i="13"/>
  <c r="H1005" i="13"/>
  <c r="O974" i="13"/>
  <c r="N974" i="13"/>
  <c r="M974" i="13"/>
  <c r="L974" i="13"/>
  <c r="K974" i="13"/>
  <c r="J974" i="13"/>
  <c r="I974" i="13"/>
  <c r="H974" i="13"/>
  <c r="O960" i="13"/>
  <c r="N960" i="13"/>
  <c r="M960" i="13"/>
  <c r="L960" i="13"/>
  <c r="K960" i="13"/>
  <c r="J960" i="13"/>
  <c r="I960" i="13"/>
  <c r="H960" i="13"/>
  <c r="O930" i="13"/>
  <c r="N930" i="13"/>
  <c r="M930" i="13"/>
  <c r="L930" i="13"/>
  <c r="K930" i="13"/>
  <c r="J930" i="13"/>
  <c r="I930" i="13"/>
  <c r="H930" i="13"/>
  <c r="O947" i="13"/>
  <c r="N947" i="13"/>
  <c r="M947" i="13"/>
  <c r="L947" i="13"/>
  <c r="I947" i="13"/>
  <c r="H947" i="13"/>
  <c r="O1015" i="13"/>
  <c r="N1015" i="13"/>
  <c r="M1015" i="13"/>
  <c r="L1015" i="13"/>
  <c r="K1015" i="13"/>
  <c r="J1015" i="13"/>
  <c r="I1015" i="13"/>
  <c r="H1015" i="13"/>
  <c r="K996" i="13"/>
  <c r="J996" i="13"/>
  <c r="I996" i="13"/>
  <c r="H996" i="13"/>
  <c r="O881" i="13"/>
  <c r="L881" i="13"/>
  <c r="K881" i="13"/>
  <c r="J881" i="13"/>
  <c r="I881" i="13"/>
  <c r="H881" i="13"/>
  <c r="J264" i="13"/>
  <c r="I264" i="13"/>
  <c r="H264" i="13"/>
  <c r="L200" i="13"/>
  <c r="K200" i="13"/>
  <c r="J200" i="13"/>
  <c r="I200" i="13"/>
  <c r="H200" i="13"/>
  <c r="O248" i="13"/>
  <c r="N248" i="13"/>
  <c r="M248" i="13"/>
  <c r="L248" i="13"/>
  <c r="K248" i="13"/>
  <c r="J248" i="13"/>
  <c r="I248" i="13"/>
  <c r="H248" i="13"/>
  <c r="O491" i="13"/>
  <c r="N491" i="13"/>
  <c r="M491" i="13"/>
  <c r="L491" i="13"/>
  <c r="K491" i="13"/>
  <c r="J491" i="13"/>
  <c r="I491" i="13"/>
  <c r="H491" i="13"/>
  <c r="N164" i="13"/>
  <c r="M164" i="13"/>
  <c r="L164" i="13"/>
  <c r="K164" i="13"/>
  <c r="J164" i="13"/>
  <c r="I164" i="13"/>
  <c r="H164" i="13"/>
  <c r="O1039" i="13"/>
  <c r="N1039" i="13"/>
  <c r="M1039" i="13"/>
  <c r="L1039" i="13"/>
  <c r="K1039" i="13"/>
  <c r="J1039" i="13"/>
  <c r="I1039" i="13"/>
  <c r="H1039" i="13"/>
  <c r="O1054" i="13"/>
  <c r="N1054" i="13"/>
  <c r="M1054" i="13"/>
  <c r="L1054" i="13"/>
  <c r="K1054" i="13"/>
  <c r="J1054" i="13"/>
  <c r="I1054" i="13"/>
  <c r="H1054" i="13"/>
  <c r="O234" i="13"/>
  <c r="N234" i="13"/>
  <c r="M234" i="13"/>
  <c r="L234" i="13"/>
  <c r="K234" i="13"/>
  <c r="J234" i="13"/>
  <c r="I234" i="13"/>
  <c r="H234" i="13"/>
  <c r="O256" i="13"/>
  <c r="N256" i="13"/>
  <c r="M256" i="13"/>
  <c r="L256" i="13"/>
  <c r="K256" i="13"/>
  <c r="J256" i="13"/>
  <c r="I256" i="13"/>
  <c r="H256" i="13"/>
  <c r="L78" i="13"/>
  <c r="K78" i="13"/>
  <c r="I78" i="13"/>
  <c r="H78" i="13"/>
  <c r="J77" i="13"/>
  <c r="J76" i="13"/>
  <c r="J73"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20" i="13"/>
  <c r="J19" i="13"/>
  <c r="J18" i="13"/>
  <c r="J17" i="13"/>
  <c r="J16" i="13"/>
  <c r="J15" i="13"/>
  <c r="J14" i="13"/>
  <c r="O11" i="13"/>
  <c r="N11" i="13"/>
  <c r="M11" i="13"/>
  <c r="L11" i="13"/>
  <c r="K11" i="13"/>
  <c r="J11" i="13"/>
  <c r="I11" i="13"/>
  <c r="H11" i="13"/>
  <c r="J214" i="13"/>
  <c r="I214" i="13"/>
  <c r="H214" i="13"/>
  <c r="K312" i="13"/>
  <c r="J312" i="13"/>
  <c r="I312" i="13"/>
  <c r="H312" i="13"/>
  <c r="M346" i="13"/>
  <c r="L346" i="13"/>
  <c r="J346" i="13"/>
  <c r="I346" i="13"/>
  <c r="H346" i="13"/>
  <c r="L739" i="13"/>
  <c r="K739" i="13"/>
  <c r="J739" i="13"/>
  <c r="I739" i="13"/>
  <c r="H739" i="13"/>
  <c r="O774" i="13"/>
  <c r="N774" i="13"/>
  <c r="M774" i="13"/>
  <c r="L774" i="13"/>
  <c r="J774" i="13"/>
  <c r="I774" i="13"/>
  <c r="H774" i="13"/>
  <c r="J865" i="13"/>
  <c r="I865" i="13"/>
  <c r="H865" i="13"/>
  <c r="J847" i="13"/>
  <c r="I847" i="13"/>
  <c r="H847" i="13"/>
  <c r="N720" i="13"/>
  <c r="M720" i="13"/>
  <c r="L720" i="13"/>
  <c r="K720" i="13"/>
  <c r="J720" i="13"/>
  <c r="I720" i="13"/>
  <c r="H720" i="13"/>
  <c r="L150" i="13"/>
  <c r="K150" i="13"/>
  <c r="J150" i="13"/>
  <c r="I150" i="13"/>
  <c r="H150" i="13"/>
  <c r="J457" i="13"/>
  <c r="I457" i="13"/>
  <c r="H457" i="13"/>
  <c r="L447" i="13"/>
  <c r="K447" i="13"/>
  <c r="I447" i="13"/>
  <c r="H447" i="13"/>
  <c r="J446" i="13"/>
  <c r="J445" i="13"/>
  <c r="J444" i="13"/>
  <c r="J443" i="13"/>
  <c r="J442" i="13"/>
  <c r="J441" i="13"/>
  <c r="J440" i="13"/>
  <c r="J439" i="13"/>
  <c r="J438" i="13"/>
  <c r="J437" i="13"/>
  <c r="J436" i="13"/>
  <c r="J435" i="13"/>
  <c r="J434" i="13"/>
  <c r="J433" i="13"/>
  <c r="J432" i="13"/>
  <c r="J431" i="13"/>
  <c r="J430" i="13"/>
  <c r="J429" i="13"/>
  <c r="J428" i="13"/>
  <c r="J427" i="13"/>
  <c r="J426" i="13"/>
  <c r="J425" i="13"/>
  <c r="J424" i="13"/>
  <c r="J423" i="13"/>
  <c r="J422" i="13"/>
  <c r="J421" i="13"/>
  <c r="J420" i="13"/>
  <c r="J419" i="13"/>
  <c r="J418" i="13"/>
  <c r="J417" i="13"/>
  <c r="J416" i="13"/>
  <c r="J415" i="13"/>
  <c r="J414" i="13"/>
  <c r="J413" i="13"/>
  <c r="J412" i="13"/>
  <c r="J411" i="13"/>
  <c r="J410" i="13"/>
  <c r="J409" i="13"/>
  <c r="J408" i="13"/>
  <c r="J407" i="13"/>
  <c r="J406" i="13"/>
  <c r="J405" i="13"/>
  <c r="J404" i="13"/>
  <c r="J403" i="13"/>
  <c r="J402" i="13"/>
  <c r="J401" i="13"/>
  <c r="J400" i="13"/>
  <c r="J399" i="13"/>
  <c r="J398" i="13"/>
  <c r="J397" i="13"/>
  <c r="J396" i="13"/>
  <c r="J395" i="13"/>
  <c r="J394" i="13"/>
  <c r="J393" i="13"/>
  <c r="J392" i="13"/>
  <c r="J391" i="13"/>
  <c r="J390" i="13"/>
  <c r="J389" i="13"/>
  <c r="J388" i="13"/>
  <c r="J387" i="13"/>
  <c r="J386" i="13"/>
  <c r="J385" i="13"/>
  <c r="J384" i="13"/>
  <c r="J383" i="13"/>
  <c r="J382" i="13"/>
  <c r="J381" i="13"/>
  <c r="J380" i="13"/>
  <c r="J379" i="13"/>
  <c r="J378" i="13"/>
  <c r="J377" i="13"/>
  <c r="J376" i="13"/>
  <c r="J375" i="13"/>
  <c r="J374" i="13"/>
  <c r="J373" i="13"/>
  <c r="J372" i="13"/>
  <c r="J371" i="13"/>
  <c r="J370" i="13"/>
  <c r="J369" i="13"/>
  <c r="J368" i="13"/>
  <c r="J367" i="13"/>
  <c r="J366" i="13"/>
  <c r="J365" i="13"/>
  <c r="J364" i="13"/>
  <c r="J363" i="13"/>
  <c r="J362" i="13"/>
  <c r="J361" i="13"/>
  <c r="J360" i="13"/>
  <c r="J359" i="13"/>
  <c r="J358" i="13"/>
  <c r="J357" i="13"/>
  <c r="J356" i="13"/>
  <c r="J355" i="13"/>
  <c r="J354" i="13"/>
  <c r="J353" i="13"/>
  <c r="J352" i="13"/>
  <c r="J351" i="13"/>
  <c r="J350" i="13"/>
  <c r="J349" i="13"/>
  <c r="J635" i="13"/>
  <c r="I635" i="13"/>
  <c r="H635" i="13"/>
  <c r="O485" i="13"/>
  <c r="N485" i="13"/>
  <c r="M485" i="13"/>
  <c r="L485" i="13"/>
  <c r="K485" i="13"/>
  <c r="J485" i="13"/>
  <c r="I485" i="13"/>
  <c r="H485" i="13"/>
  <c r="O852" i="13"/>
  <c r="N852" i="13"/>
  <c r="M852" i="13"/>
  <c r="L852" i="13"/>
  <c r="K852" i="13"/>
  <c r="I852" i="13"/>
  <c r="H852" i="13"/>
  <c r="O469" i="13"/>
  <c r="N469" i="13"/>
  <c r="M469" i="13"/>
  <c r="L469" i="13"/>
  <c r="K469" i="13"/>
  <c r="J469" i="13"/>
  <c r="I469" i="13"/>
  <c r="H469" i="13"/>
  <c r="O115" i="13"/>
  <c r="N115" i="13"/>
  <c r="M115" i="13"/>
  <c r="L115" i="13"/>
  <c r="K115" i="13"/>
  <c r="J115" i="13"/>
  <c r="I115" i="13"/>
  <c r="H115" i="13"/>
  <c r="L782" i="13"/>
  <c r="K782" i="13"/>
  <c r="J782" i="13"/>
  <c r="I782" i="13"/>
  <c r="H782" i="13"/>
  <c r="L646" i="13"/>
  <c r="K646" i="13"/>
  <c r="J646" i="13"/>
  <c r="I646" i="13"/>
  <c r="H646" i="13"/>
  <c r="J796" i="13"/>
  <c r="I796" i="13"/>
  <c r="H796" i="13"/>
  <c r="J447" i="13" l="1"/>
  <c r="H1072" i="13"/>
  <c r="K1072" i="13"/>
  <c r="I1072" i="13"/>
  <c r="J78" i="13"/>
  <c r="J1072" i="13" s="1"/>
  <c r="I625" i="3"/>
  <c r="J625" i="3"/>
  <c r="K625" i="3"/>
  <c r="L625" i="3"/>
  <c r="M625" i="3"/>
  <c r="N625" i="3"/>
  <c r="O625" i="3"/>
  <c r="H625" i="3"/>
  <c r="J960" i="12" l="1"/>
  <c r="K960" i="12"/>
  <c r="I960" i="12"/>
  <c r="B11" i="11"/>
  <c r="J858" i="12"/>
  <c r="K858" i="12"/>
  <c r="I858" i="12"/>
  <c r="J852" i="12"/>
  <c r="K852" i="12"/>
  <c r="I852" i="12"/>
  <c r="J782" i="12"/>
  <c r="K782" i="12"/>
  <c r="I782" i="12"/>
  <c r="J704" i="12"/>
  <c r="K704" i="12"/>
  <c r="I704" i="12"/>
  <c r="J609" i="12"/>
  <c r="I609" i="12"/>
  <c r="D11" i="11"/>
  <c r="E11" i="11"/>
  <c r="C11" i="11"/>
  <c r="J73" i="12"/>
  <c r="K73" i="12"/>
  <c r="I73" i="12"/>
  <c r="J45" i="12"/>
  <c r="K45" i="12"/>
  <c r="J962" i="12" l="1"/>
  <c r="I40" i="12"/>
  <c r="I45" i="12" s="1"/>
  <c r="I962" i="12" s="1"/>
  <c r="K503" i="12"/>
  <c r="K502" i="12"/>
  <c r="K499" i="12"/>
  <c r="K497" i="12"/>
  <c r="K496" i="12"/>
  <c r="K495" i="12"/>
  <c r="K494" i="12"/>
  <c r="K493" i="12"/>
  <c r="K492" i="12"/>
  <c r="K491" i="12"/>
  <c r="K490" i="12"/>
  <c r="K489" i="12"/>
  <c r="K488" i="12"/>
  <c r="K487" i="12"/>
  <c r="K486" i="12"/>
  <c r="K485" i="12"/>
  <c r="K484" i="12"/>
  <c r="K483" i="12"/>
  <c r="K482" i="12"/>
  <c r="K481" i="12"/>
  <c r="K480" i="12"/>
  <c r="K479" i="12"/>
  <c r="K478" i="12"/>
  <c r="K477" i="12"/>
  <c r="K476" i="12"/>
  <c r="K475" i="12"/>
  <c r="K474" i="12"/>
  <c r="K473" i="12"/>
  <c r="K472" i="12"/>
  <c r="K471" i="12"/>
  <c r="K470" i="12"/>
  <c r="K469" i="12"/>
  <c r="K468" i="12"/>
  <c r="K467" i="12"/>
  <c r="K466" i="12"/>
  <c r="K446" i="12"/>
  <c r="K445" i="12"/>
  <c r="K444" i="12"/>
  <c r="K443" i="12"/>
  <c r="K442" i="12"/>
  <c r="K441" i="12"/>
  <c r="K440" i="12"/>
  <c r="K360" i="12"/>
  <c r="K359" i="12"/>
  <c r="K358" i="12"/>
  <c r="K357" i="12"/>
  <c r="K356" i="12"/>
  <c r="K355" i="12"/>
  <c r="K354" i="12"/>
  <c r="K353" i="12"/>
  <c r="K352" i="12"/>
  <c r="K351" i="12"/>
  <c r="K350" i="12"/>
  <c r="K349" i="12"/>
  <c r="K348" i="12"/>
  <c r="K347" i="12"/>
  <c r="K346" i="12"/>
  <c r="K345" i="12"/>
  <c r="K344" i="12"/>
  <c r="K343" i="12"/>
  <c r="K342" i="12"/>
  <c r="K341" i="12"/>
  <c r="K340" i="12"/>
  <c r="K339" i="12"/>
  <c r="K338" i="12"/>
  <c r="K337" i="12"/>
  <c r="K336" i="12"/>
  <c r="K335" i="12"/>
  <c r="K334" i="12"/>
  <c r="K333" i="12"/>
  <c r="K332" i="12"/>
  <c r="K331" i="12"/>
  <c r="K330" i="12"/>
  <c r="K329" i="12"/>
  <c r="K328" i="12"/>
  <c r="K327" i="12"/>
  <c r="K326" i="12"/>
  <c r="K325" i="12"/>
  <c r="K324" i="12"/>
  <c r="K323" i="12"/>
  <c r="K322" i="12"/>
  <c r="K321" i="12"/>
  <c r="K320" i="12"/>
  <c r="K319" i="12"/>
  <c r="K318" i="12"/>
  <c r="K317" i="12"/>
  <c r="K316" i="12"/>
  <c r="K315" i="12"/>
  <c r="K314" i="12"/>
  <c r="K313" i="12"/>
  <c r="K312" i="12"/>
  <c r="K311" i="12"/>
  <c r="K310" i="12"/>
  <c r="K309" i="12"/>
  <c r="K308" i="12"/>
  <c r="K307" i="12"/>
  <c r="K306" i="12"/>
  <c r="K305" i="12"/>
  <c r="K304" i="12"/>
  <c r="K303" i="12"/>
  <c r="K302" i="12"/>
  <c r="K301" i="12"/>
  <c r="K300" i="12"/>
  <c r="K299" i="12"/>
  <c r="K298" i="12"/>
  <c r="K297" i="12"/>
  <c r="K296" i="12"/>
  <c r="K295" i="12"/>
  <c r="K294" i="12"/>
  <c r="K293" i="12"/>
  <c r="K292" i="12"/>
  <c r="K291" i="12"/>
  <c r="K290" i="12"/>
  <c r="K289" i="12"/>
  <c r="K288" i="12"/>
  <c r="K287" i="12"/>
  <c r="K286" i="12"/>
  <c r="K285" i="12"/>
  <c r="K284" i="12"/>
  <c r="K283" i="12"/>
  <c r="K282" i="12"/>
  <c r="K281" i="12"/>
  <c r="K280" i="12"/>
  <c r="K279" i="12"/>
  <c r="K278" i="12"/>
  <c r="K277" i="12"/>
  <c r="K276" i="12"/>
  <c r="K275" i="12"/>
  <c r="K274" i="12"/>
  <c r="K273" i="12"/>
  <c r="K272" i="12"/>
  <c r="K271" i="12"/>
  <c r="K270" i="12"/>
  <c r="K269" i="12"/>
  <c r="K268" i="12"/>
  <c r="K267" i="12"/>
  <c r="K266" i="12"/>
  <c r="K265" i="12"/>
  <c r="K264" i="12"/>
  <c r="K263" i="12"/>
  <c r="K609" i="12" l="1"/>
  <c r="K962" i="12" s="1"/>
  <c r="F38" i="7" l="1"/>
  <c r="E38" i="7"/>
  <c r="D38" i="7"/>
  <c r="C38" i="7"/>
  <c r="H618" i="3" l="1"/>
  <c r="I618" i="3"/>
  <c r="H608" i="3" l="1"/>
  <c r="J608" i="3"/>
  <c r="H590" i="3" l="1"/>
  <c r="J590" i="3"/>
  <c r="H571" i="3" l="1"/>
  <c r="I571" i="3"/>
  <c r="L571" i="3"/>
  <c r="M571" i="3"/>
  <c r="H563" i="3"/>
  <c r="I563" i="3"/>
  <c r="J563" i="3"/>
  <c r="O562" i="3"/>
  <c r="N555" i="3"/>
  <c r="O555" i="3" s="1"/>
  <c r="O554" i="3"/>
  <c r="N552" i="3"/>
  <c r="M552" i="3"/>
  <c r="L552" i="3"/>
  <c r="M550" i="3"/>
  <c r="M548" i="3"/>
  <c r="L548" i="3"/>
  <c r="L547" i="3"/>
  <c r="M547" i="3" s="1"/>
  <c r="N547" i="3" s="1"/>
  <c r="L546" i="3"/>
  <c r="M546" i="3" s="1"/>
  <c r="N546" i="3" s="1"/>
  <c r="O546" i="3" s="1"/>
  <c r="O563" i="3" l="1"/>
  <c r="M563" i="3"/>
  <c r="L563" i="3"/>
  <c r="N563" i="3"/>
  <c r="O543" i="3" l="1"/>
  <c r="N543" i="3"/>
  <c r="M543" i="3"/>
  <c r="L543" i="3"/>
  <c r="J543" i="3"/>
  <c r="I543" i="3"/>
  <c r="H543" i="3"/>
  <c r="H521" i="3" l="1"/>
  <c r="J503" i="3"/>
  <c r="O503" i="3"/>
  <c r="N503" i="3"/>
  <c r="M503" i="3"/>
  <c r="L503" i="3"/>
  <c r="H503" i="3"/>
  <c r="M496" i="3" l="1"/>
  <c r="L496" i="3"/>
  <c r="K496" i="3"/>
  <c r="J496" i="3"/>
  <c r="I496" i="3"/>
  <c r="H496" i="3"/>
  <c r="M445" i="3"/>
  <c r="L445" i="3"/>
  <c r="K445" i="3"/>
  <c r="J445" i="3"/>
  <c r="I445" i="3"/>
  <c r="H445" i="3"/>
  <c r="J425" i="3"/>
  <c r="I425" i="3"/>
  <c r="H425" i="3"/>
  <c r="L401" i="3"/>
  <c r="I401" i="3"/>
  <c r="H401" i="3"/>
  <c r="J389" i="3"/>
  <c r="I389" i="3"/>
  <c r="H389" i="3"/>
  <c r="O360" i="3"/>
  <c r="N360" i="3"/>
  <c r="M360" i="3"/>
  <c r="L360" i="3"/>
  <c r="K360" i="3"/>
  <c r="J360" i="3"/>
  <c r="I360" i="3"/>
  <c r="H360" i="3"/>
  <c r="O298" i="3"/>
  <c r="N298" i="3"/>
  <c r="M298" i="3"/>
  <c r="L298" i="3"/>
  <c r="J298" i="3"/>
  <c r="I298" i="3"/>
  <c r="H298" i="3"/>
  <c r="M255" i="3"/>
  <c r="L255" i="3"/>
  <c r="K255" i="3"/>
  <c r="J255" i="3"/>
  <c r="I255" i="3"/>
  <c r="H255" i="3"/>
  <c r="O220" i="3"/>
  <c r="N220" i="3"/>
  <c r="M220" i="3"/>
  <c r="L220" i="3"/>
  <c r="J220" i="3"/>
  <c r="H220" i="3"/>
  <c r="O213" i="3"/>
  <c r="N213" i="3"/>
  <c r="M213" i="3"/>
  <c r="L213" i="3"/>
  <c r="K213" i="3"/>
  <c r="J213" i="3"/>
  <c r="I213" i="3"/>
  <c r="H213" i="3"/>
  <c r="O194" i="3"/>
  <c r="N194" i="3"/>
  <c r="M194" i="3"/>
  <c r="L194" i="3"/>
  <c r="J194" i="3"/>
  <c r="I194" i="3"/>
  <c r="H194" i="3"/>
  <c r="O189" i="3"/>
  <c r="N189" i="3"/>
  <c r="M189" i="3"/>
  <c r="L189" i="3"/>
  <c r="J189" i="3"/>
  <c r="I189" i="3"/>
  <c r="H189" i="3"/>
  <c r="H136" i="3"/>
  <c r="O121" i="3"/>
  <c r="N121" i="3"/>
  <c r="M121" i="3"/>
  <c r="L121" i="3"/>
  <c r="J121" i="3"/>
  <c r="I121" i="3"/>
  <c r="H121" i="3"/>
  <c r="O114" i="3"/>
  <c r="N114" i="3"/>
  <c r="M114" i="3"/>
  <c r="L114" i="3"/>
  <c r="J114" i="3"/>
  <c r="I114" i="3"/>
  <c r="H114" i="3"/>
  <c r="H90" i="3"/>
  <c r="G82" i="3"/>
  <c r="G81" i="3"/>
  <c r="G79" i="3"/>
  <c r="G78" i="3"/>
  <c r="G77" i="3"/>
  <c r="G76" i="3"/>
  <c r="G73" i="3"/>
  <c r="G72" i="3"/>
  <c r="G71" i="3"/>
  <c r="G70" i="3"/>
  <c r="G69" i="3"/>
  <c r="I68" i="3"/>
  <c r="I67" i="3"/>
  <c r="M64" i="3"/>
  <c r="L64" i="3"/>
  <c r="K64" i="3"/>
  <c r="I64" i="3"/>
  <c r="H64" i="3"/>
  <c r="O57" i="3"/>
  <c r="J57" i="3"/>
  <c r="H57" i="3"/>
  <c r="L52" i="3"/>
  <c r="J52" i="3"/>
  <c r="I52" i="3"/>
  <c r="H52" i="3"/>
  <c r="L34" i="3"/>
  <c r="J34" i="3"/>
  <c r="I34" i="3"/>
  <c r="H34" i="3"/>
  <c r="O27" i="3"/>
  <c r="N27" i="3"/>
  <c r="M27" i="3"/>
  <c r="L27" i="3"/>
  <c r="J27" i="3"/>
  <c r="H27" i="3"/>
  <c r="O13" i="3"/>
  <c r="N13" i="3"/>
  <c r="M13" i="3"/>
  <c r="L13" i="3"/>
  <c r="J13" i="3"/>
  <c r="I13" i="3"/>
  <c r="H13" i="3"/>
  <c r="I90" i="3" l="1"/>
</calcChain>
</file>

<file path=xl/comments1.xml><?xml version="1.0" encoding="utf-8"?>
<comments xmlns="http://schemas.openxmlformats.org/spreadsheetml/2006/main">
  <authors>
    <author>Yazar</author>
  </authors>
  <commentList>
    <comment ref="I41" authorId="0" shapeId="0">
      <text>
        <r>
          <rPr>
            <b/>
            <sz val="9"/>
            <color indexed="81"/>
            <rFont val="Tahoma"/>
            <family val="2"/>
            <charset val="162"/>
          </rPr>
          <t>Yazar:</t>
        </r>
        <r>
          <rPr>
            <sz val="9"/>
            <color indexed="81"/>
            <rFont val="Tahoma"/>
            <family val="2"/>
            <charset val="162"/>
          </rPr>
          <t xml:space="preserve">
2016 1.000.000
2017 3.324.711.,08
</t>
        </r>
      </text>
    </comment>
  </commentList>
</comments>
</file>

<file path=xl/sharedStrings.xml><?xml version="1.0" encoding="utf-8"?>
<sst xmlns="http://schemas.openxmlformats.org/spreadsheetml/2006/main" count="12336" uniqueCount="2485">
  <si>
    <t>S.N.</t>
  </si>
  <si>
    <t>SEKTÖRÜN ADI</t>
  </si>
  <si>
    <t>PROJENİN ADI</t>
  </si>
  <si>
    <t>YERİ</t>
  </si>
  <si>
    <t>KARAKTERİSTİĞİ</t>
  </si>
  <si>
    <t>İŞİN</t>
  </si>
  <si>
    <t>PROJE TUTARI</t>
  </si>
  <si>
    <t>PROGRAM YILINA KADAR YAPILAN HARCAMA</t>
  </si>
  <si>
    <t>YILI ÖDENEĞİ</t>
  </si>
  <si>
    <t>PROG.</t>
  </si>
  <si>
    <t>REVİ.</t>
  </si>
  <si>
    <t>YILI ÖDENEĞİNİN DÖNEMLERE GÖRE DAĞILIMI</t>
  </si>
  <si>
    <t>1.DÖN</t>
  </si>
  <si>
    <t>2.DÖN</t>
  </si>
  <si>
    <t>3.DÖN</t>
  </si>
  <si>
    <t>4.DÖN</t>
  </si>
  <si>
    <t>DÜŞÜNCELER</t>
  </si>
  <si>
    <t>BAŞLAMA TARİHİ</t>
  </si>
  <si>
    <t>BİTİŞ TARİHİ</t>
  </si>
  <si>
    <t>E+P+İ</t>
  </si>
  <si>
    <t>Yapılan uygulama projeleri doğrultusunda yaklaşık maliyet düzenlenmiş, Çevre ve Şehircilik Bakanlığından ödenek talebinde bulunma aşamasına gelinmiştir.</t>
  </si>
  <si>
    <t>Tüm inşaat işleri bitirilmiş, arazi içerisindeki yolların betonu atılmıştır.</t>
  </si>
  <si>
    <t>İnşaatı tamamlnamış olup, arazi içerisindeki saha beton atım işleri bitirilmiştir. Tefrişat için 860.000 TL YİKOB a taahhüt edilmiş olup, tefrişat listeleri hazırlanmaktadır.</t>
  </si>
  <si>
    <t>E+P</t>
  </si>
  <si>
    <t>Avan proje yapılabilmesine yönelik binanın dış cephesi görsel olarak Bakanlığımızca beğenilmesi üzerine iç kısımlarının proje yapımı devam etmektedir. Mimari avan proje yapım ihalesi İl Müdürlüğümüze verilen yetki doğrultusunda yapılmış olup, 90 gün süre içerisinde bitmesi sağlanacaktır. İç kısımların projelendirilmesi ise devam etmektedir.</t>
  </si>
  <si>
    <t xml:space="preserve">Arsanın büyüklüğüne göre Bakanlığımızdan gönderilen ihtiyaç programı doğrultusunda yeniden avan projesi tamamlanmış olup Bakanlığımıza gönderilmiştir.Bakanlıkça yılı ödeneği sıfırlanmıştır. 
</t>
  </si>
  <si>
    <t xml:space="preserve">Arsa hukuki belgeleri tamamlanarak ihtiyaç programı ile birlikte YİKOB'a mimari avan projenin yapılması  talebinde 02.06.2017 tarihinde bulunulmuştur.Ancak mevcut binanın 6397 m2 olması, imar durumu doğrultusunda 2890 m2 inşaat yapmaya uygun alanın bulunması sebebiyle Bakanlığımızdan yeni ihtiyaç programı düzenlenerek 05.01.2018 tarihinde YİKOB’a gönderilmiştir. 
</t>
  </si>
  <si>
    <t>Mevcut sosyal hizmet merkezi binalarına ait projelerin imar durumuna uymaması sebebiyle özel proje yapımına gereksinim duyulduğundan, Bakanlığımızdan ihtiyaç programının hazırlanarak gönderilmesi istenmiş, 01.11.2018 tarihinde ihtiyaç programı gelmiş olup, YİKOB’ dan projenin yapılması istenmiştir.</t>
  </si>
  <si>
    <t>Bağışçıya mimari avan proje ücretsiz olarak yaptırılmış,Bağışçı tarafından yapılacak olan  tüm uygulama projelerinin beklenmektedir.</t>
  </si>
  <si>
    <t>Mimari avan proje yapımı için Bakanlığımızdan ihtiyaç programı istenmiş olup, buna göre projelendirme yapılacaktır</t>
  </si>
  <si>
    <t>AİLE ÇALIŞMA VE SOSYAL HİZMETLER İL MÜDÜRLÜĞÜ</t>
  </si>
  <si>
    <t>TOPLAM</t>
  </si>
  <si>
    <t>ÇEVRE VE ŞEHİRCİLİK İL MÜDÜRLÜĞÜ</t>
  </si>
  <si>
    <t>İstanbul Şile Tapu Müdürlüğü
ve Kadastro Birim Hiz.Binası</t>
  </si>
  <si>
    <t>Yeni bina</t>
  </si>
  <si>
    <t>Başakşehir Tapu Müdürlüğü
(İlçe Müdürlüğü Hizmet Binası Onarım İşi)</t>
  </si>
  <si>
    <t>Bakım
Onarım</t>
  </si>
  <si>
    <t>Geçici Kabul aşamasında</t>
  </si>
  <si>
    <t>Silivri Tapu Müdürlüğü
Hizmet Binası</t>
  </si>
  <si>
    <t>SİLİVRİ</t>
  </si>
  <si>
    <t>Çocuk Yuvası (0-18 Yaş) 
Sevgi Evleri Sitesi</t>
  </si>
  <si>
    <t>Yapım işinin Yaklaşık 
Maliyeti güncellenmektedir.</t>
  </si>
  <si>
    <t>İl Tarım Sitesi</t>
  </si>
  <si>
    <t>Yeni Bina</t>
  </si>
  <si>
    <t>Arnavutköy Tapu Müdürlüğü
Hizmet Binası</t>
  </si>
  <si>
    <t>ARNAVUTKÖY</t>
  </si>
  <si>
    <t>KAĞITHANE</t>
  </si>
  <si>
    <t>İşi Bitti.(Geçici Kabulu yapıldı)</t>
  </si>
  <si>
    <t>Tasfiye Kanunu kapsamında yüklenici firmanın tasfiye talebi değerlendirilmektedir.</t>
  </si>
  <si>
    <t xml:space="preserve">SARIYER
</t>
  </si>
  <si>
    <t xml:space="preserve">SANCAKTEPE
</t>
  </si>
  <si>
    <t xml:space="preserve">BAŞAKŞEHİR
</t>
  </si>
  <si>
    <t xml:space="preserve">ŞİLE
</t>
  </si>
  <si>
    <t>İSTANBUL</t>
  </si>
  <si>
    <t>Kağıthane Tapu Kadastro Müdürlüğü hizmet Binası</t>
  </si>
  <si>
    <t>İstanbul Sahil Güvenlik 
Marmara ve Boğazlar Bölge Komutanlığı Birlik Binaları Büyük Onarımları İşi.</t>
  </si>
  <si>
    <t>Bakanlığımızın 2019 yılı Yatırım Programında görülmektedir. 
Proje İle ilgili Kurumundan bilgi ve  belge istendi.</t>
  </si>
  <si>
    <t>Bakanlığımızın 2019 yılı Yatırım Programında görülmektedir. 
Proje İle ilgili Kurumundan bilgi ve belge istendi.</t>
  </si>
  <si>
    <t>DKH-İKTİSADİ</t>
  </si>
  <si>
    <t>SOSYAL GÜVENLİK KURUMU İL MÜDÜRLÜĞÜ</t>
  </si>
  <si>
    <t>DKH</t>
  </si>
  <si>
    <t>Silivri Sosyal Güv. Merkezi    (2.815 m2)*</t>
  </si>
  <si>
    <t>Silivri</t>
  </si>
  <si>
    <t>4.510.00,00</t>
  </si>
  <si>
    <t>Toplam proje bedeli ve yıl ödeneği revize edilecek</t>
  </si>
  <si>
    <t>Ataşehir Sosyal Güv. Merkezi  (14.500 m2)*</t>
  </si>
  <si>
    <t>Ataşehir</t>
  </si>
  <si>
    <t>Bakırköy Sosyal Güv. Merkezi (3.500m2)**</t>
  </si>
  <si>
    <t>Bakırköy</t>
  </si>
  <si>
    <t>İz proje</t>
  </si>
  <si>
    <t>Küçükçekmece Sos. Güv. Mer.  (5.222m2)**</t>
  </si>
  <si>
    <t>Küçükçekmece</t>
  </si>
  <si>
    <t>Çatalca Sosyal Güv. Merkezi (3.000 m2)**</t>
  </si>
  <si>
    <t>Çatalca</t>
  </si>
  <si>
    <t>Hizmet Binası, İnşaat</t>
  </si>
  <si>
    <t>İSTANBUL VAKIFLAR 2. BÖLGE MÜDÜRLÜĞÜ</t>
  </si>
  <si>
    <t>EĞİTİM-KÜLTÜR</t>
  </si>
  <si>
    <t>Feridunpaşa Camii proje çizimi</t>
  </si>
  <si>
    <t>Kadıköy</t>
  </si>
  <si>
    <t>Vakıf Kültür Varlığı Tescilli eski eser</t>
  </si>
  <si>
    <t>İş Devam Ediyor.</t>
  </si>
  <si>
    <t>Galip Paşa Camii proje çizim işi</t>
  </si>
  <si>
    <t>İmrahor ve Toygar Hamza Camileri ile Doğancılar Çeşmesi proke çizim işi</t>
  </si>
  <si>
    <t>Üsküdar</t>
  </si>
  <si>
    <t>Kolcuoğlu Camii proje çizim işi</t>
  </si>
  <si>
    <t>18 ada, 20 parseldeki taşınmazın proje çizim işi</t>
  </si>
  <si>
    <t>Ahmet Çavuş Camii proje çizimi</t>
  </si>
  <si>
    <t>Şile</t>
  </si>
  <si>
    <t>347 ada, 22 parseldeki ahşap bina proje çizim işi</t>
  </si>
  <si>
    <t>Hilmi Abbas Camii proje çizim işi</t>
  </si>
  <si>
    <t>Pendik</t>
  </si>
  <si>
    <t>Gazi İskenderpaşa Camii proje çizim işi</t>
  </si>
  <si>
    <t>Beykoz</t>
  </si>
  <si>
    <t>İhsaniye Camii proje çizim işi</t>
  </si>
  <si>
    <t>Sahrayı Cedit Camii proje çizim işi</t>
  </si>
  <si>
    <t>Ahmet Çelebi Camii proje çizim işi</t>
  </si>
  <si>
    <t>Muhasebeci Abdi Efendi Camii proje çizim işi</t>
  </si>
  <si>
    <t>Sinanpaşa Camii proje çizim işi</t>
  </si>
  <si>
    <t>Gevher Ağa Camii proje çizim işi</t>
  </si>
  <si>
    <t>Ümraniye</t>
  </si>
  <si>
    <t>Fevziye Hatun Camii proje çizim işi</t>
  </si>
  <si>
    <t>Solak Sinan Cami proje çizim işi</t>
  </si>
  <si>
    <t>Tabaklar Cami proje çizim işi</t>
  </si>
  <si>
    <t>Ayazma  Camii Uygulama (Restorasyon) İşi</t>
  </si>
  <si>
    <t>Böcekli Camii Uygulama (Restorasyon) İşi</t>
  </si>
  <si>
    <t>Alemdağ Camii Uygulama (Restorasyon) İşi</t>
  </si>
  <si>
    <t>Çekmeköy</t>
  </si>
  <si>
    <t>Silahtar Abdurrahmanağa Camii Uygulama (Resyorasyon) işi</t>
  </si>
  <si>
    <t>Hüsrevağa Camii Uygulama (Restorasyon) İşi</t>
  </si>
  <si>
    <t>Rumi Mehmet Paşa Camii restorasyonu</t>
  </si>
  <si>
    <t>Suadiye Camii Uygulama (restorasyonu)</t>
  </si>
  <si>
    <t>Canfeda Hatun Camii restorasyonu</t>
  </si>
  <si>
    <t>Süleymanpaşa Paşa Camii restorasyonu</t>
  </si>
  <si>
    <t>3.Mustafa (İskele) Camii Uygulama (Restorasyon) işi</t>
  </si>
  <si>
    <t>Hacı Selim Ağa Kütüphanesi Uygulama (Restorasyon) işi</t>
  </si>
  <si>
    <t>Kaymak Mustafa Paşa Camii uygulama (restorasyon) işi</t>
  </si>
  <si>
    <t>Ahmediye Külliyesi uygulama (restorasyon) işi</t>
  </si>
  <si>
    <t>Paşakapısı Cezaevi istinat duvarı yapımı uygulama işi</t>
  </si>
  <si>
    <t>Midillili Ali Reis Camii uygulama (restorasyon) işi</t>
  </si>
  <si>
    <t>Kısıklı 2 adet ahşap ev  uygulama (rekonstrüksiyon) işi</t>
  </si>
  <si>
    <t>Sözleşme yapılacak</t>
  </si>
  <si>
    <t>POSTA VE TELGRAF TEŞKİLATI ANONİM ŞİRKETİ (PTT A.Ş.)</t>
  </si>
  <si>
    <t>YENİ PTT A.Ş.BİNALARI/İstanbul Avrupa Yakası- Topkapı PTT Merkez ve PTT AVM Ofis Binası (İkmal)</t>
  </si>
  <si>
    <t>ZEYTİNBURNU</t>
  </si>
  <si>
    <t>YENİ PTT A.Ş.BİNALARI/İstanbul Avrupa Yakası- 3. Havalimanı Kargo Binası</t>
  </si>
  <si>
    <t>YENİ PTT A.Ş.BİNALARI/İstanbul KİM ve Lojistik Üs Binası</t>
  </si>
  <si>
    <t>YENİ PTT A.Ş.BİNALARI/İstanbul Anadolu Yakası-Bostancı Uygulamalı Eğitim Merkezi, Kargo ve Merkez Müdürlüğü Binası</t>
  </si>
  <si>
    <t>KADIKÖY</t>
  </si>
  <si>
    <t>YENİ PTT A.Ş.BİNALARI/İstanbul Anadolu Yakası-Dağıtım ve Kargo Merkez Müdürlüğü Binası</t>
  </si>
  <si>
    <t>KARTAL</t>
  </si>
  <si>
    <t>PTTMATİK</t>
  </si>
  <si>
    <t>MUHTELİF İLÇELERDE</t>
  </si>
  <si>
    <t>YENİ PTT A.Ş. İŞYERLERİ KONSEPT</t>
  </si>
  <si>
    <t>MUHTELİF İŞLER</t>
  </si>
  <si>
    <t>Hizmet Binası Yapımı, İnşaat</t>
  </si>
  <si>
    <t>Makine Techizat</t>
  </si>
  <si>
    <t>Bakım Onarım</t>
  </si>
  <si>
    <t>Mefruşat Teçhizat</t>
  </si>
  <si>
    <t>Muhtelif İşler</t>
  </si>
  <si>
    <t>İstanbul</t>
  </si>
  <si>
    <t xml:space="preserve"> </t>
  </si>
  <si>
    <t>Bakım-Onarım, Makine-Teçhizat, Yazılım-Donanım,</t>
  </si>
  <si>
    <t>EĞİTİM</t>
  </si>
  <si>
    <t>BEYKOZ SPOR SALONU</t>
  </si>
  <si>
    <t>BEYKOZ</t>
  </si>
  <si>
    <t>YÜKLENİCİ FİRMA TARAFINDAN TASFİYE DİLEKÇESİ VERDİ</t>
  </si>
  <si>
    <t>İSTANBUL EYÜP FUTSAL PROJE HİZMET ALIMI</t>
  </si>
  <si>
    <t>EYÜP</t>
  </si>
  <si>
    <t>PROJE</t>
  </si>
  <si>
    <t>İŞ DEVAM EDİYOR</t>
  </si>
  <si>
    <t>İSTANBUL BEYLİKDÜZÜ SPOR KOMPLEKSİ BODRUM KATININ CURLİNG PİSTİNE DÖNÜŞTÜRÜLMESİ İŞİ</t>
  </si>
  <si>
    <t>BEYLİKDÜZÜ</t>
  </si>
  <si>
    <t>SPOR SALONU</t>
  </si>
  <si>
    <t>PROJE AŞAMASINDA</t>
  </si>
  <si>
    <t>EYÜP STADI 2500 KİŞİLİK ÇELİK TRİBÜN YAPIM İŞİ</t>
  </si>
  <si>
    <t>FUTBOL</t>
  </si>
  <si>
    <t>GÜNGÖREN SPOR KOMPLEKSİ İKMAL İŞİ</t>
  </si>
  <si>
    <t>GÜNGÖREN</t>
  </si>
  <si>
    <t>02.05.2019 TRAİHİNDE İHALESİ YAPILDI, SÖZLEŞME AŞAMASINDA</t>
  </si>
  <si>
    <t>BURHAN FELEK ATLETİZM PİSTİ, ÇİM SAHA VE AYDINLATMA YAPIM İŞİ (İKMAL İŞİ)</t>
  </si>
  <si>
    <t>ÜSKÜDAR</t>
  </si>
  <si>
    <t xml:space="preserve">ATLETİZM </t>
  </si>
  <si>
    <t>BAHÇELİEVLER SPOR KOMPLEKSİ İKMAL İŞİ</t>
  </si>
  <si>
    <t>BAHÇELİEVLER</t>
  </si>
  <si>
    <t>ÇEKMEKÖY ALEMDAĞ FUTBOL SAHASI TRİBÜN ÇATISI VE İDARİ BİNALAR ONARIMI</t>
  </si>
  <si>
    <t>ÇEKMEKÖY</t>
  </si>
  <si>
    <t>İSTANBUL BAKIRKÖY SPOR KOMPLEKSİ</t>
  </si>
  <si>
    <t>BAKIRKÖY</t>
  </si>
  <si>
    <t>İSTANBUL AVRUPA YAKASI ÇOK AMAÇLI SPOR SALONU</t>
  </si>
  <si>
    <t>BAĞCILAR</t>
  </si>
  <si>
    <t>İSTANBUL İL MÜDÜRLÜĞÜ BİNASI</t>
  </si>
  <si>
    <t>İDARİ BİNA</t>
  </si>
  <si>
    <t>KARTAL YAKACIK YÜZME HAVUZU VE SPOR SALONU BAKIM ONARIM VE MODERNİZASYON</t>
  </si>
  <si>
    <t>YÜZME HAVUZU</t>
  </si>
  <si>
    <t>İŞ BİTTİ</t>
  </si>
  <si>
    <t>GENÇLİK VE SPOR İL MÜDÜRLÜĞÜ</t>
  </si>
  <si>
    <t>SPOR  SALONU İNŞAATI</t>
  </si>
  <si>
    <t>ATAŞEHİR BELEDİYE BAŞKANLIĞI</t>
  </si>
  <si>
    <t xml:space="preserve"> ---</t>
  </si>
  <si>
    <t>Bahçe Malzeme Temini</t>
  </si>
  <si>
    <t>İSTANBUL ATAŞEHİR</t>
  </si>
  <si>
    <t>Park Donatıları Uygulaması</t>
  </si>
  <si>
    <t>Peyzaj Düzenlemelerinin Yapılması</t>
  </si>
  <si>
    <t>Peyzaj Düzenlemelerine Yönelik Çiçek Alımı</t>
  </si>
  <si>
    <t>Parkların Yeniden Projelendirilmesi ve Uygulamalarının Tamamlanması</t>
  </si>
  <si>
    <t>Yeşil Alan Projelerinin Gerçekleştirilmesi</t>
  </si>
  <si>
    <t>ÇEKMEKÖY BELEDİYE BAŞKANLIĞI</t>
  </si>
  <si>
    <t>CADDE VE SOKAKLARIN ÜST YAPISININ YAPILMASI</t>
  </si>
  <si>
    <t>Yapım</t>
  </si>
  <si>
    <t>‒</t>
  </si>
  <si>
    <t>–</t>
  </si>
  <si>
    <t>OKULLARIN BAKIM VE ONARIMI  İŞİ</t>
  </si>
  <si>
    <t>ÖZEL EĞİTİM MERKEZİ VE İŞ UYGULAMA MERKEZİ YAPIM İŞİ</t>
  </si>
  <si>
    <t>Eğitim Tesisi</t>
  </si>
  <si>
    <t>Yıllara sari iş olduğundan 2018 yılı ödemeleri 1. döneme yazılmıştır.</t>
  </si>
  <si>
    <t>CAMİİ VE KURAN KURSU BAKIM ONARIM YAPIM İŞİ</t>
  </si>
  <si>
    <t>MUHTELİF CADDE VE SOKAKLARDA BAKIM, ONARIM,  BACA VE  IZGARA YÜKSELTME İŞİ - 1</t>
  </si>
  <si>
    <t>09.05.2019 Tarihinde 729.720,98 TL ile yatırım tamamlanmıştır.</t>
  </si>
  <si>
    <t>2019 YILI YAĞMURSUYU KANALI YAPIM İŞİ</t>
  </si>
  <si>
    <t xml:space="preserve">MUHTELİF CADDE VE SOKAKLARDA BAKIM, ONARIM, BACA VE IZGARA YÜKSELTME İŞİ - 2 </t>
  </si>
  <si>
    <t>KAPALI YÜZME HAVUZU YAPIM İŞİ</t>
  </si>
  <si>
    <t xml:space="preserve">Projesi Hazırlanmış olup İhale aşamasındadır. </t>
  </si>
  <si>
    <t xml:space="preserve">2019 YILI ÇEKMEKÖY İLÇESİ GENELİ PARK,REFÜJ VE YEŞİL ALANLARIN YENİLENMESİ,ONARIMI VE MUHTELİF PARKLARIN YAPIM İŞİ </t>
  </si>
  <si>
    <t xml:space="preserve">YILI ÖDENEĞİNİN DÖNEMLERE GÖRE DAĞILIMI;Yatırım projesi yapılan işler kapsamında aylık hakedişler olarak ödenir. 17.05.19 tarihi öncesi düzenlenen hakediş  bulunmamaktadır. Yukarıdaki veriler bahse konu yatırım projesinin "İŞ PROGRAMI 2019" dan alınmıştır.YILI ÖDENEĞİ; revizyon tutarı Kdv dahil sözleşme tutarıdır. </t>
  </si>
  <si>
    <t xml:space="preserve">PARKLARDAKİ EKİPMAN EKSİKLERİNİN GİDERİLMESİ İÇİN MALZEME ALIMI İŞİ </t>
  </si>
  <si>
    <t xml:space="preserve">Doğrudan Temin  Usulü ile satın alınmıştır. YILI ÖDENEĞİ; revizyon tutarı KDV dahil sözleşme tutarıdır.  </t>
  </si>
  <si>
    <t xml:space="preserve">ÇEKMEKÖY İLÇESİ ÇAMLIK MAHALLESİ ÇAMLIK SOKAĞINDA DEKORATİF DUVAR YAPIM İŞİ </t>
  </si>
  <si>
    <t>YAKLAŞIK MALİYET-Piyasa Araştırması aşamasındadır.</t>
  </si>
  <si>
    <t>SANCAKTEPE BELEDİYE BAŞKANLIĞI</t>
  </si>
  <si>
    <t>SANCAKTEPE BELEDİYESİ FATİH MAHALLESİ  24 DERSLİKLİ ORTAOKUL TAMAMLAMA İNŞAATI  YAPILMASI YAPIM İŞİ</t>
  </si>
  <si>
    <t>SANCAKTEPE</t>
  </si>
  <si>
    <t>24 DERSLİKLİ OKUL</t>
  </si>
  <si>
    <t xml:space="preserve">ASFALT </t>
  </si>
  <si>
    <t>BORDÜR BOYAMA</t>
  </si>
  <si>
    <t>BORDÜR TRETUVAR TAMİR</t>
  </si>
  <si>
    <t>2019 YILI SANCAKTEPE İLÇESİ MUHTELİF CADDE VE SOKAKLARDA ASFALT YAMA YAPILMASI YAPIM İŞİ</t>
  </si>
  <si>
    <t>2019 YILI SANCAKTEPE İLÇESİ MUHTELİF CADDE VE SOKAKLARINDAKİ YOL ÇİZGİLERİNİN ÇİZİLMESİ VE BORDÜRLERİNİN BOYANMASI YAPIM İŞİ</t>
  </si>
  <si>
    <t>2019 YILI SANCAKTEPE İLÇESİ MUHTELİF CADDE VE SOKAKLARDA BORDÜR TRETUVAR TAMİRİ YAPILMASI YAPIM İŞİ</t>
  </si>
  <si>
    <t>KARTAL BELEDİYE BAŞKANLIĞI</t>
  </si>
  <si>
    <t>ULAŞTIRMA</t>
  </si>
  <si>
    <t>Engelli Rehabilitasyon Merkezi</t>
  </si>
  <si>
    <t>Kartal</t>
  </si>
  <si>
    <t>Engelli vatandaşlarımız için etüt merkezi yapılması planlanmıştır.</t>
  </si>
  <si>
    <t>Asfalt</t>
  </si>
  <si>
    <t xml:space="preserve"> Asfalt serilmesi(25.000 Ton)</t>
  </si>
  <si>
    <t>Bordür ve Kilittaşı Döşenmesi</t>
  </si>
  <si>
    <t>25.000 m2 Kilittaşı 15 km Bordür</t>
  </si>
  <si>
    <t xml:space="preserve">Yağmursuyu Kanalı </t>
  </si>
  <si>
    <t>Yağmur suyu kanalı yapılması(5 km yağmur suyu kanalı)</t>
  </si>
  <si>
    <t>İstinat Duvarı</t>
  </si>
  <si>
    <t>İstinat duvarı yapılması (800 m2 istinat duvarı)</t>
  </si>
  <si>
    <t>Çocuk Gelişim Merkezi</t>
  </si>
  <si>
    <t xml:space="preserve"> Çocuk Gelişim Merkezi Yapılması(2 adet)</t>
  </si>
  <si>
    <t>Yukarı Mahalle Sanat ve Kültür Evi Projesi</t>
  </si>
  <si>
    <t>Yukarı Mahalle Sanat ve Kültürevi Rekonstrüksiyon işi(616 ada 6 parsel üzerinde)</t>
  </si>
  <si>
    <t>Ceviz Kent Meydanı Projesi</t>
  </si>
  <si>
    <t>Pazaryeri ve rekrasyon alanı (16.872,85 m2  lik alanda)</t>
  </si>
  <si>
    <t>Uğur Mumcu Kent Meydanı Projesi</t>
  </si>
  <si>
    <t>Pazaryeri ve rekrasyon alanı (27.665 m2  lik alanda)</t>
  </si>
  <si>
    <t>Gümüşpınar Mahallesi Kapalı Pazar Alanı  Projesi</t>
  </si>
  <si>
    <t xml:space="preserve"> Pazaryeri, sabit dükkan ve 110 araçlık otopark yapılması(6330 m2 lik alanda)</t>
  </si>
  <si>
    <t xml:space="preserve">Soğanlık Sanat Evi  </t>
  </si>
  <si>
    <t xml:space="preserve"> Eski Eser ve Rekonstrüksiyon işi (10835 Ada 61 Parsel üzerinde)</t>
  </si>
  <si>
    <t>Parkların Kentsel donatıların artırılması projesi</t>
  </si>
  <si>
    <t>15.000- Adet</t>
  </si>
  <si>
    <t>Parklarda Çocuk oyun alanlarının artırılması projesi</t>
  </si>
  <si>
    <t>50- Adet</t>
  </si>
  <si>
    <t>Yenilenebilir Enerji Kaynaklarının yaygınlaştırılması Projesi</t>
  </si>
  <si>
    <t>10.000 m²</t>
  </si>
  <si>
    <t>Yeşil Alanların artırılması projesi</t>
  </si>
  <si>
    <t>60.000- m²</t>
  </si>
  <si>
    <t>SULTANGAZİ BELEDİYE BAŞKANLIĞI</t>
  </si>
  <si>
    <t xml:space="preserve">İsmetpaşa Mahallesi  50 ada 16 parselde Belediye Hizmet Binası uygulama projeleri hazırlanması işi </t>
  </si>
  <si>
    <t>Sultangazi İsmetpaşa Mah.</t>
  </si>
  <si>
    <t>Kamu Projesi</t>
  </si>
  <si>
    <t>_</t>
  </si>
  <si>
    <t>30.090,00 TL</t>
  </si>
  <si>
    <t>70.210,00 TL</t>
  </si>
  <si>
    <t>Sultangazi ilçesi Cebeci Mahallesinde yer alan T2 alanlarında dönüşüm modellerinin incelenerek fikir projelerinin üretilmesi işi</t>
  </si>
  <si>
    <t>Sultangazi Cebeci Mah.</t>
  </si>
  <si>
    <t>79.650,00 TL</t>
  </si>
  <si>
    <t>ENERJİ</t>
  </si>
  <si>
    <t xml:space="preserve">Mesleki ve Teknik Lise </t>
  </si>
  <si>
    <t>24 Derslik Ek Bina+  2 Atölye</t>
  </si>
  <si>
    <t>1 Atölye</t>
  </si>
  <si>
    <t>İMKB İmam Hatip Lisesi Öğrenci Pansiyonu</t>
  </si>
  <si>
    <t>200 Öğr. Pans.</t>
  </si>
  <si>
    <t>Deliklikaya Mesleki ve Teknik Anadolu Lisesi</t>
  </si>
  <si>
    <t>32 Derslik + 1 Atölye +S.Sl</t>
  </si>
  <si>
    <t>Mesleki ve Teknik Anadolu Lisesi</t>
  </si>
  <si>
    <t>24 Derslik +                        1 atölye</t>
  </si>
  <si>
    <t>Anadolu İmam Hatip Lisesi</t>
  </si>
  <si>
    <t>TUZLA</t>
  </si>
  <si>
    <t>32 Derslik</t>
  </si>
  <si>
    <t>Gültepe Mesleki ve Teknik Anadolu Lisesi</t>
  </si>
  <si>
    <t>Anadolu Lisesi (Cihangir Mah.)</t>
  </si>
  <si>
    <t>AVCILAR</t>
  </si>
  <si>
    <t xml:space="preserve">40 Derslik  </t>
  </si>
  <si>
    <t xml:space="preserve">1 Atölye </t>
  </si>
  <si>
    <t>Yenimahalle Anadolu Lisesi</t>
  </si>
  <si>
    <t xml:space="preserve">24 Derslik </t>
  </si>
  <si>
    <t>İmam Hatip Lisesi</t>
  </si>
  <si>
    <t>24 Derslik</t>
  </si>
  <si>
    <t>Akşemsettin Anadolu Lisesi Ek Bina</t>
  </si>
  <si>
    <t>Anadolu Lisesi (Yenibosna Köy Altı)</t>
  </si>
  <si>
    <t>40 Derslik</t>
  </si>
  <si>
    <t>Mehmet Akif Anadolu Lisesi</t>
  </si>
  <si>
    <t>Ticaret Meslek Lisesi</t>
  </si>
  <si>
    <t>BAŞAKŞEHİR</t>
  </si>
  <si>
    <t>Anadolu Sağlık Meslek Lisesi</t>
  </si>
  <si>
    <t>Anadolu Lisesi (Bahçeşehir)</t>
  </si>
  <si>
    <t>Kayabaşı Mahallesi Özel Eğitim Okulu</t>
  </si>
  <si>
    <t xml:space="preserve">16 Derslik </t>
  </si>
  <si>
    <t xml:space="preserve">Anadolu Lisesi </t>
  </si>
  <si>
    <t>Sosyal Bilimler Lisesi</t>
  </si>
  <si>
    <t>Mesleki ve Teknik Lise</t>
  </si>
  <si>
    <t>24 Derslik+Anaokulu</t>
  </si>
  <si>
    <t>Anadolu İletişim Meslek Lisesi</t>
  </si>
  <si>
    <t xml:space="preserve">Teknik ve Endüstri Meslek Lisesi </t>
  </si>
  <si>
    <t xml:space="preserve">BEYLİKDÜZÜ </t>
  </si>
  <si>
    <t>24 Derslik+3 Atl+Sp.Sl.</t>
  </si>
  <si>
    <t>Doç. Dr. Burhan Bahriyeli Mesleki ve Teknik Lise</t>
  </si>
  <si>
    <t>BÜYÜKÇEKMECE</t>
  </si>
  <si>
    <t>Gürpınar 80.Yıl  Spor Lisesi</t>
  </si>
  <si>
    <t>24 Derslik+Sp.Sl.</t>
  </si>
  <si>
    <t>Denizcilik Meslek Lisesi</t>
  </si>
  <si>
    <t>Anadolu Lisesi</t>
  </si>
  <si>
    <t>Rosvita-Timur İmrağ Mesleki ve Teknik Anadolu Lisesi</t>
  </si>
  <si>
    <t>1 Atölye (Çok amaçlı)</t>
  </si>
  <si>
    <t>Özel Eğitim Okulu</t>
  </si>
  <si>
    <t>12 Derslik</t>
  </si>
  <si>
    <t xml:space="preserve">Çatalca Arif Nihat Asya Mesleki ve Teknik Anadolu Lisesi </t>
  </si>
  <si>
    <t>ÇATALCA</t>
  </si>
  <si>
    <t xml:space="preserve">4 Atölye </t>
  </si>
  <si>
    <t>32 derslik+200 öğr.pansiyon+Sp.Salonu</t>
  </si>
  <si>
    <t>32 Derslik +                        1 atölye</t>
  </si>
  <si>
    <t>Mesleki Eğitim Merkezi</t>
  </si>
  <si>
    <t xml:space="preserve">Fen Lisesi </t>
  </si>
  <si>
    <t>24 Derslik +200 öğr.pansiyon</t>
  </si>
  <si>
    <t>Merkez (Mahallesi 12741 parsel)Spor Salonu</t>
  </si>
  <si>
    <t>Özel Proje ile Sp.Sl.+Konf.Sl</t>
  </si>
  <si>
    <t>Gültepe Teknik ve Endüstri Meslek Lisesi</t>
  </si>
  <si>
    <t xml:space="preserve">Vali Erol Çakır Çok Programlı Lise </t>
  </si>
  <si>
    <t>Halk Eğitim Merkezi</t>
  </si>
  <si>
    <t>Hacı Bektaş-i Veli İnanç Önderleri İmam Hatip Lisesi</t>
  </si>
  <si>
    <t>KÜÇÜKÇEKMECE</t>
  </si>
  <si>
    <t>(ÖZEL PROJE)               24 derslik+200 öğrenci pansiyonu+kapalı spor salonu</t>
  </si>
  <si>
    <t>Safra Mahallesi 10116 parsele Lise yapımı (Tevfikbey Kız Teknik ve Meslek Lisesi)</t>
  </si>
  <si>
    <t>16 Derslik</t>
  </si>
  <si>
    <t>Fen Lisesi</t>
  </si>
  <si>
    <t>32 Derslik+200 Öğr. Pans.</t>
  </si>
  <si>
    <t>İmam Hatip Lisesi (İkmal İnşaat)</t>
  </si>
  <si>
    <t>MALTEPE</t>
  </si>
  <si>
    <t>PENDİK</t>
  </si>
  <si>
    <t>Anadolu Güzel Sanatlar ve Spor Lisesi</t>
  </si>
  <si>
    <t>20 Derslik+200 Öğr.Pans.+Konf.Sal.+Sp. Sl.</t>
  </si>
  <si>
    <t>Spor Lisesi</t>
  </si>
  <si>
    <t xml:space="preserve">24 Derslik + 200 Öğr. Pans + Sp. Sl. </t>
  </si>
  <si>
    <t>Anadolu İmam Hatip Lisesi Öğrenci Pansiyonu</t>
  </si>
  <si>
    <t xml:space="preserve">200 Öğr.Pans. </t>
  </si>
  <si>
    <t>Ömer Çam Anadolu İmam Hatip Lisesi Öğrenci Pansiyonu</t>
  </si>
  <si>
    <t xml:space="preserve"> 200 Öğr. Pans.</t>
  </si>
  <si>
    <t>Kurtköy İmam Hatip Lisesi</t>
  </si>
  <si>
    <t>24  Derslik+ 400 Öğrs.Pns</t>
  </si>
  <si>
    <t>Pendik İMKB Mesleki ve Teknik Anadolu Lisesi</t>
  </si>
  <si>
    <t>Barbaros Hayrettin Paşa Mesleki ve Teknik Anadolu Lisesi</t>
  </si>
  <si>
    <t>24 Derslik+2 Atl.</t>
  </si>
  <si>
    <t>Fehmi Yılmaz Mesleki ve Teknik Anadolu Lisesi Ek bina</t>
  </si>
  <si>
    <t xml:space="preserve"> Mesleki ve Teknik Anadolu Lisesi (Meclis Mah.)</t>
  </si>
  <si>
    <t>24 Derslik + 300 öğrenci pansiyon + Spor Salonu</t>
  </si>
  <si>
    <t>Zekeriyaköy Spor Lisesi</t>
  </si>
  <si>
    <t>SARIYER</t>
  </si>
  <si>
    <t xml:space="preserve">32 Derslik+Sp.Sl.                              </t>
  </si>
  <si>
    <t xml:space="preserve">24 Derslik + 200 Öğr. Pans </t>
  </si>
  <si>
    <t>Necip Sarıbekir Mesleki ve Teknik Lise Ek Derslik</t>
  </si>
  <si>
    <t>24 Derslik Ek Bina</t>
  </si>
  <si>
    <t>Necip Fazıl İmam Hatip Lisesi</t>
  </si>
  <si>
    <t>SULTANBEYLİ</t>
  </si>
  <si>
    <t xml:space="preserve">24 Derslik+ Sp.Sl.+ 300 Öğr.Pan. </t>
  </si>
  <si>
    <t>16 Derslik Ek Bina</t>
  </si>
  <si>
    <t>Ortaöğretim Pansiyonu</t>
  </si>
  <si>
    <t xml:space="preserve">300 Öğr. Pans. </t>
  </si>
  <si>
    <t>Habibler Lisesi Ek Bina</t>
  </si>
  <si>
    <t>SULTANGAZİ</t>
  </si>
  <si>
    <t>Anadolu Lisesi (Habibler)</t>
  </si>
  <si>
    <t>Anadolu Lisesi (Gazi Mah.)</t>
  </si>
  <si>
    <t xml:space="preserve">24 Derslik                                         </t>
  </si>
  <si>
    <t>Teknik ve Endüstri Meslek Lisesi</t>
  </si>
  <si>
    <t xml:space="preserve">40 Derslikli+2 Atl.                        </t>
  </si>
  <si>
    <t>Cebeci Mahallesi Anadolu Lisesi</t>
  </si>
  <si>
    <t>Cezeri Mesleki ve Teknik Anadolu Lisesi</t>
  </si>
  <si>
    <t xml:space="preserve">Orhanlı Teknik ve Endüstri Meslek Lisesi </t>
  </si>
  <si>
    <t xml:space="preserve">24 Derslik+2 Atl.+Sp. Sl. </t>
  </si>
  <si>
    <t>Halk Eğitim Merkezi (Evliya Çelebi)</t>
  </si>
  <si>
    <t>Halil Türkkan Kız Anadolu İmam Hatip Lisesi Öğrenci Pansiyonu</t>
  </si>
  <si>
    <t xml:space="preserve">300 Öğr.Pans. </t>
  </si>
  <si>
    <t>İmam Hatip Lisesi (içmeler)</t>
  </si>
  <si>
    <t>ÜMRANİYE</t>
  </si>
  <si>
    <t>32 Derslik+2 Atölye</t>
  </si>
  <si>
    <t>Hacı Rahime Ulusoy Mesleki ve Teknik Anadolu Lisesi</t>
  </si>
  <si>
    <t>2 Atölye</t>
  </si>
  <si>
    <t>İmam Hatip Lisesi (Hanze Akın Çolakoğlu)</t>
  </si>
  <si>
    <t>32  Derslik</t>
  </si>
  <si>
    <t>Mesleki ve Teknik Lise(Selimiye)</t>
  </si>
  <si>
    <t>İL MİLLİ EĞİTİM MÜDÜRLÜĞÜ</t>
  </si>
  <si>
    <t>Tahtakale Mahallesi Anaokulu</t>
  </si>
  <si>
    <t>Deliklikaya Mahallesi Anaokulu</t>
  </si>
  <si>
    <t>Taştepe Ortaokulu Bahçesine Anaokulu</t>
  </si>
  <si>
    <t>Başakşehir Mahallesi (Onur Kent) 579 ada,1 parsel İO</t>
  </si>
  <si>
    <t>Oyak Kent İO Ek bina yapımı</t>
  </si>
  <si>
    <t>Adem Çelik İO (yık-yap)</t>
  </si>
  <si>
    <t>Atatürk Mahallesi, 1011 ada, 1 parsele İlkokul yapılması</t>
  </si>
  <si>
    <t>ESENYURT</t>
  </si>
  <si>
    <t>Merkez Mah.(Sanayi) 5 Pafta 285 Parsele İO Yapımı</t>
  </si>
  <si>
    <t>Çağlayan Mah.5854 ada, 5 parsele İO yapılması</t>
  </si>
  <si>
    <t>Dosteller (M.Sait Aydoslu) İşitme Engelliler Ok Yık.Yap.</t>
  </si>
  <si>
    <t>İhsan Bayrakçı İO Ek bina yapımı</t>
  </si>
  <si>
    <t>Hadımköy Mah İO 629 ada, 3 parsel (İkmal)</t>
  </si>
  <si>
    <t>Yenisahra Öğrt Duriye Nuriye Endürüst İHO.(yık-yap)</t>
  </si>
  <si>
    <t>ATAŞEHİR</t>
  </si>
  <si>
    <t>Ümraniye Atakent Mah OO1789 ada, 2 parsel</t>
  </si>
  <si>
    <t>Adem Çelik İO Ek Bina</t>
  </si>
  <si>
    <t>Fatih Mah OO 8 ada, 5 parsele</t>
  </si>
  <si>
    <t>Hadımköy Mah. İHO 629 ada,3 parsel (İkmal)</t>
  </si>
  <si>
    <t>Yenisahra Öğretmen Nuriye Duriye Endürüst OO</t>
  </si>
  <si>
    <t>Sanayi Mah.(195 ada,7 parsel) 285 Parsele  İHO</t>
  </si>
  <si>
    <t>Mimar Sinan Mahallesi İHO</t>
  </si>
  <si>
    <t>Ragıp Akın İlkokulu Bahçesine Anaokulu</t>
  </si>
  <si>
    <t>Şehit Şerife Bacı Mesleki ve Teknik And.Lis. Bahçesine Ortaokul</t>
  </si>
  <si>
    <t>Abdurrahman Nermin Bilimli İlkokulu Bahçesine Ek Bina</t>
  </si>
  <si>
    <t>Muratpaşa Mahallesi İlkokulu</t>
  </si>
  <si>
    <t>BAYRAMPAŞA</t>
  </si>
  <si>
    <t xml:space="preserve">Yayalar Mahallesi İlkokulu (329 parsel) </t>
  </si>
  <si>
    <t>İshaklı Köyü İlkokulu</t>
  </si>
  <si>
    <t xml:space="preserve">Kanlıca Mahallesi 149 ada, 22 parsele İlkokul </t>
  </si>
  <si>
    <t>Çağdaş Yaşam Profesör Ahmet Merdivenci İlkokulu (Yık.Yap.)</t>
  </si>
  <si>
    <t>Neşe Alten İlkokulu Bahçesine Ek Bina</t>
  </si>
  <si>
    <t>BEYOĞLU</t>
  </si>
  <si>
    <t>Nejat Sabuncu İlkokulu Bahçesine Ek Bina</t>
  </si>
  <si>
    <t>EYÜPSULTAN</t>
  </si>
  <si>
    <t>Alibeyköy Mahallesi İlkokulu (38 ada, 28 parsel)</t>
  </si>
  <si>
    <t>Karadeniz Mahallesi İlkokul (2988 ada, 1 parsel)</t>
  </si>
  <si>
    <t>GAZİOSMANPAŞA</t>
  </si>
  <si>
    <t>Sarıgöl Mahallesi İlkokulu</t>
  </si>
  <si>
    <t>Merkez Mahallesi İlkokulu (5 pafta, 544 ada, 282 parsel)</t>
  </si>
  <si>
    <t>Bilge Soyak İlkokulu Bahçesine Ek Bina</t>
  </si>
  <si>
    <t>Yeşilkent Mahallesi İlkokulu</t>
  </si>
  <si>
    <t>Mehterçeşme Mahallesi İlkokulu</t>
  </si>
  <si>
    <t>Ardıçevler Mahallesi İlkokulu</t>
  </si>
  <si>
    <t>Siteler İlkokulu-Ortaokulu Bahçesine Ek Bina</t>
  </si>
  <si>
    <t>Altıntepsi Mahallesi Ortaokulu</t>
  </si>
  <si>
    <t>Yayalar Mahallesi Ortaokulu (329 Parsel)</t>
  </si>
  <si>
    <t xml:space="preserve">Halis Kutmangil ÇPL Bahçesine Ortaokul </t>
  </si>
  <si>
    <t>Feridun Tümer Ortaokulu Bahçesine                                                                                Ek Bina</t>
  </si>
  <si>
    <t>Şehit Öğretmenler Ortaokulu Bahçesine Ek Bina</t>
  </si>
  <si>
    <t>Hırkai Şerif Ortaokulu (Yık.Yap.)</t>
  </si>
  <si>
    <t>FATİH</t>
  </si>
  <si>
    <t>Yeşilkent Mahallesi Ortaokulu</t>
  </si>
  <si>
    <t>Ardıçevler Mahallesi Ortaokulu</t>
  </si>
  <si>
    <t>Çakmak  Mahallesi İmam Hatip Ortaokulu</t>
  </si>
  <si>
    <t>Güzelyurt Anadolu İmam Hatip Lisesi Bahçesine Ek Bina (İmam Hatip Ortaokulu)</t>
  </si>
  <si>
    <t>İnşaat</t>
  </si>
  <si>
    <t>Beyoğlu İlçesi, Cezayirli Hasan Paşa Kışlası Restorasyon Projesi Uygulama işi.</t>
  </si>
  <si>
    <t>RESTORASYON</t>
  </si>
  <si>
    <t>Fatih İlçesi, İstanbul Üniversitesi, Horhor Bekir Ağa Medresesi'nin rölöve, restitüsyon, restorasyon, inşaat (statik-güçlendirme), mekanik ve elektrik tesisat projelerinin hazırlanması işi.</t>
  </si>
  <si>
    <t>ETÜT - PROJE</t>
  </si>
  <si>
    <t>Sancaktepe İlçesi, Damatrys Sarayı rölöve, restitüsyon, restorasyon, inşaat müh., makine müh., elektrik müh., peyzaj mimarlığı projeleri ile zemin ve temel etüdünün hazırlanması işi.</t>
  </si>
  <si>
    <t>500 Ada 1 Parseldedeki Avni Akyol Anadolu Güzel Sanatlar Lisesi (Eski Erenköy Kız Lisesi) Bahçesindeki Tescilli Binaların Rölöve, Restitüsyon, Restorasyon, İnşaat Müh., Makine Müh., Elektrik Müh. ve Peyzaj Mimarlığı Projeleri ile Zemin ve Temel Etüd Raporu Hazırlanması İşi.</t>
  </si>
  <si>
    <t>703 Ada 4 Parseldeki Şişli Maçka Akif Tuncel Teknik ve Endüstri Meslek Lisesi Rölöve, Restitüsyon, Restorasyon, İnşaat Müh., Makine Müh., Elektrik Müh,. Zemin Etüdü Raporu ve Peyzaj Projelerinin Hazırlanması İşi.</t>
  </si>
  <si>
    <t>ŞİŞLİ</t>
  </si>
  <si>
    <t>İstanbul Üniversitesi Sergi Müze ve Araştırma Merkezi (Salis Medresesi) ile Mülazımlar Medresesi Restorasyonu İşi.</t>
  </si>
  <si>
    <t>Fatih İlçesi Ayasofya Müzesi Batı Cephesi Onarımı ve restorasyonu işi</t>
  </si>
  <si>
    <t>24.09.2015 12.10.2016</t>
  </si>
  <si>
    <t xml:space="preserve">Fatih Turhan Hatice valide sultan havatin cedid havatin türbelerinin resterasyon uygulama işi </t>
  </si>
  <si>
    <t>Beyoğlu İlçesi, 232 Pafta, 1175 Ada, 75 Parselde Bulunan Pir Hasan Hüsamettin Uşşaki Türbesine Ait Rölöve, Restitüsyon, Restorasyon, İnşaat Müh.,  Elektrik Müh., Makine Müh. Projeleri İle Zemin Ve Temel Etüt Raporu Hazırlanması İşi.</t>
  </si>
  <si>
    <t>Beşiktaş Anadolu Lisesi  Rölöve, Restitüsyon, Restorasyon, İnşaat Müh., Makine Müh., Elektrik Müh., Projeleri ile Zemin ve Temel Etüt Raporu Hazırlanması İşi.</t>
  </si>
  <si>
    <t>BEŞİKTAŞ</t>
  </si>
  <si>
    <t>Beyoğlu İlçesi 503 Ada 6 Parselde Yer Alan Hacı Piri cami, Tekkesi ve Çevre düzenlenmesi Restorasyon Uygulaması İşi.</t>
  </si>
  <si>
    <t>Ayasofya Ana Mekan İç Yüzeylerinin Acil Müdehale ve Proje Yapım İşleri.</t>
  </si>
  <si>
    <t>10.09.2016 20.03.2017</t>
  </si>
  <si>
    <t>Nakşidil Valide Sultan Türbesi Restorasyon Projesi Uygulaması İşi</t>
  </si>
  <si>
    <t>03.01.2014   11.06.2016</t>
  </si>
  <si>
    <t xml:space="preserve">Üsküdar İlçesi, Kandilli Kız Anadolu Lisesi Alanındaki Eski Eser Su Deposunun  Rölöve, Restitüsyon, Restorasyon, İnşaat Müh., Makine Müh., Elektrik Müh., Projeleri  Hazırlanması İşi.   </t>
  </si>
  <si>
    <t>119 Pafta, 570 Ada- 5 Parselde yer alan Molla Hüsrev Camii'nin Rölöve, Restitüsyon, Restorasyon, İnşaat Müh., Makine Müh., Elektrik Müh., Projeleri Hazırlanması İşi</t>
  </si>
  <si>
    <t>Fatih İlçesi 31 Ada 2 Parselde Yer Alan Tarihi Eser Statüsündeki Binanın (Yurtkur Binası) Restorasyon, İnşaat Müh., Makine Müh., Elektrik Müh., Projelerinin Hazırlanması İşi.</t>
  </si>
  <si>
    <t>Şişli İlçesi 279 Pafta, 2152 Ada 199 Parselde Yer Alan Darülaceze Tesisi Müessesesi Mülkiyetindeki Yapıların Rölöve, Restitüsyon, Restorasyon, İnşaat Müh., Makine Müh., Elektrik Müh., Projeleri ile Zemin ve Temel Etüt Raporu Hazırlanması İşi.</t>
  </si>
  <si>
    <t>Bakırköy İlçesi 375 Ada 2 Parselde Yer Alan Su Kulesinin Rölöve, Restitüsyon, Restorasyon, İnşaat Müh., Makine Müh., Elektrik Müh., Projelerinin Hazırlanması İşi.</t>
  </si>
  <si>
    <t>Çatalca İlçesi Kaleiçi mahallesinde  bulunan Tarihi Surların  Rölöve , Restitüsyon Restorasyon, İnşaat, Elektrik, Makine, Peyzaj projeleri  hazırlanması işi</t>
  </si>
  <si>
    <t>Süleymaniye Külliyesi Tabhanesi Güçlendirme Restorasyon ve Çevre Düzenlemesi İşi</t>
  </si>
  <si>
    <t>09.06.2016 05.12.2017</t>
  </si>
  <si>
    <t>Kocaragıp Paşa Kütüphanesi Müştemilat Yapıları , Türbe ve Çevre Duvarı Restorasyonu ile Çevre Düzenlemesi İşi</t>
  </si>
  <si>
    <t>Fatih İlçesi 37 Pafta 324 Ada 48 Parseldeki Büyük Reşit Paşa İ.Ö.O. Bahçesinde Yer Alan Eski Eserin Rölöve, Restitüsyon, Restorasyon, İnşaat Müh. Projelerinin Hazırlanması İşi</t>
  </si>
  <si>
    <t>Kartal İlçesi, 961 ada, 37 parselde yer alan Tarihi Yakacık Hamamının rölöve, restitüsyon, restorasyon, inşaat mühendisliği, makine mühendisliği, elektrik mühendisliği, projelerinin hazırlanması işi</t>
  </si>
  <si>
    <t>Eyüp İlçesi, Şeyh Murad Buhari Tekkesi'nin Restorasyon Projesi Uygulama işi.</t>
  </si>
  <si>
    <t>Fatih İlçesi  Zeynep Sultan Sıbyan Mektebi Restorasyon Projesi Uygulaması İşi</t>
  </si>
  <si>
    <t>Yıldız Sarayı Musahipağalar Köşkünün Rölöve, Restitüsyon, Restorasyon Projelerinin Hazırlanması İşi</t>
  </si>
  <si>
    <t>İmrahor İlyas Bey Camii ve Diğer Külliye Birimlerinin ( ahşap tekke binası, hazire, sarnıç ve çeşme)  Proje İşi</t>
  </si>
  <si>
    <t>( M.S.G.S.Ü. MİMAR SİNAN ARAŞTIRMA MERKEZİ) Tophane müze binası (138 pafta, 57 parselde yer alan İmalat-ı Harbiye Usta Mektebi) binası rekonstrüksiyon işi</t>
  </si>
  <si>
    <t>27.01.2013 14.05.2017 25.02.2018</t>
  </si>
  <si>
    <t xml:space="preserve">İstanbulda Bulunan Muhtelif Saat Kuleleri ile Cephe Saatlerinin Tamirinin ve Bakımının  Yapılması işi </t>
  </si>
  <si>
    <t>Fatih Sultan Mehmet Türbesi rölöve, restitüsyon ve restorasyon projelerinin hazırlanması ve restorasyon yapılması işi</t>
  </si>
  <si>
    <t xml:space="preserve">Fatih İlçesi, 374 ada 3 parselde yer alan Hacı Beşirağa Medresesi restorasyonu işi </t>
  </si>
  <si>
    <t>05.07.2015 21.01.2017</t>
  </si>
  <si>
    <t xml:space="preserve">Fatih İlçesi, Ayasofya Müzesi Galeri Katı, Güneybatı Atrium iniş rampası, depolar acil müdahale ve proje yapım işi </t>
  </si>
  <si>
    <t>24.04.201615.01.2017</t>
  </si>
  <si>
    <t>06.04.2014 17.01.2017</t>
  </si>
  <si>
    <t xml:space="preserve">Eyüp İlçesi 34 pafta 349 ada 12-42-50 parsellerdeki eski eser binaların rekonstrüksiyonu işi </t>
  </si>
  <si>
    <t>V. Murat Av Köşkü Hamamı Restorasyon Uygulama İşi</t>
  </si>
  <si>
    <t>Üsküdar İlçesi, Murat Reis Mah. Çavuş Dere Caddesinde Bulunan 66 Pafta, 179 Ada, 1 Parselde Yer Alan Çinili Caminin Restorasyon Uygulaması İşi</t>
  </si>
  <si>
    <t>24.08.2016 02.01.2017 25.07.2017</t>
  </si>
  <si>
    <t>Silivri İlçesi, Bolluca Deresi Üzerindeki Tarihi Köprünün Restorasyonu İşi</t>
  </si>
  <si>
    <t>18.09.2014 25.05.2017</t>
  </si>
  <si>
    <t xml:space="preserve">Çatalca İlçesi, Dağyenice Köyü Alaiye Şehitliği Çevre Düzenlemesi Uygulama İşi </t>
  </si>
  <si>
    <t>27.03.2014 29.08.2016</t>
  </si>
  <si>
    <t>Fatih İlçesi, 190 Ada, 36 Parselde İl Milli Eğitim Müdürlüğü C Blokta Bulunan 2 Adet Binaya Ait Rölöve, Restitüsyon, Restorasyon, İnşaat Müh., Makine Müh., Elektrik Müh. Projeleri ile Zemin ve Temel Etüt Raporu Hazırlanması İş</t>
  </si>
  <si>
    <t>Topkapı Sarayı Müzesi Saray Yapıları ve Harem Yapıları Kısmi Revize, Rölöve, Restitüsyon, Restorasyon, Duvar Haritaları, Altyapı Rölöve Projelerinin Hazırlanması İhtiyaç Olan Yerlerde Askıya Alınması İle Gerekli Tahkimatın Yapılması ve Mevcut Projelerinin Elektronik Ortamda Birleştirilmesi İşi</t>
  </si>
  <si>
    <t>Fatih İlçesi, 78 Pafta, 121 Ada, 30-35-36-37-38-39-40 Parsellerdeki Sultanahmet Teknik ve End. Meslek Lisesi Binalarının Rölöve Restitüsyon, Restorasyon, Statik, Makine Mühendisliği, Elektrik Müh., Peyzaj Mimarlığı Hizmetleri, Zemin Etüt Projelerinin Hazırlanması İşi</t>
  </si>
  <si>
    <t>Ayasofya Müzesi Kuzey, Güney ve Doğu Cephesi Projeleri Yapılması İşi</t>
  </si>
  <si>
    <t>Sarıyer İlçesi, 95 Pafta, 538 Ada, 40 Parselde Bulunan Sarıyer Eğitim Araştırma Hastanesi Binalarının Rölöve, Restitüsyon, Restorasyon, İnş. Müh., Mak. Müh., Elektrik Müh. Projeleri ile Zemin ve Temel Etüt Raporu Hazırlanması İşi</t>
  </si>
  <si>
    <t xml:space="preserve">1459 Ada, 23-34-44-45 Parseldeki Fatih Sultan Mehmed Anadolu İmamhatip Lisesi ( Eski Darüşşafaka Lisesi ) Restorasyonu ve Çevre Düzenleme İşi </t>
  </si>
  <si>
    <t>05.09.2015  31/08/2015 20.02.2016 04.12.2016</t>
  </si>
  <si>
    <t xml:space="preserve">Kemalettin Eröge Polis Merkezi Restorasyonu İkmal ve Tamamlama İşi </t>
  </si>
  <si>
    <t>Büyükada 126 ada 2 parselde yer alan Kaymakamlık Binasının (Hacopulos Köşkü) Rölöve,Restitüsyon,Restorasyon,İnşaat Müh,Makine Müh.,Elektrik Müh. Ve Çevre Düzenleme Projelerinin yapılması işi</t>
  </si>
  <si>
    <t>ADALAR</t>
  </si>
  <si>
    <t>Fatih İlçesi, Şeyhülislam Hayri Efendi İlköğretim Okulu'nun (A+B Blok) Restorasyonu işi.</t>
  </si>
  <si>
    <t>Şah(Mahmud Bedrettin Efendi)Tekkesi Rekonstrüksiyon İşi</t>
  </si>
  <si>
    <t>Eyüp Mihrişah Sultan  Sıbyan Mektebi Restorasyonu İşi</t>
  </si>
  <si>
    <t>204 Ada 34 Parseldeki Zeynep Kamil Kadın ve Çocuk Hastalıkları Eğitim ve Araştırma Hastanesi’nin Tarihi Bina ve Türbesi’nin Restorasyonu İkmal İşi</t>
  </si>
  <si>
    <t>Çatalca İlçesi, Subaşı Camii Kırım Hanları Mezarlığı’nın Rölöve, Restitüsyon, Restorasyon, Peyzaj Projelerinin Hazırlanması İşi</t>
  </si>
  <si>
    <t>Fatih İlçesi, 29 Mayıs İ.Ö.O Akşemseddin Kütüphanesi rölöve, restitüsyon, restorasyon, inş.müh., mak. müh., elektrik. müh. ile zemin ve temel etüdü projelerinin hazırlanması işi</t>
  </si>
  <si>
    <t>Üsküdar İlçesi 168 Pafta 27 Ada 15 Parseldeki Çamlıca Kız Lisesi Bahçesinde Yer Alan Tescilli 3 Nolu, 8 Nolu ve Metruk Yapı ile Tescilli Duvarların Rölöve, Restitüsyon, Restorasyon, İnşaat, Makine ve Elektrik Mühendisliği Projelerinin Hazırlanması İşi</t>
  </si>
  <si>
    <t>cezayirli gazi hasan paşa kışlası müelliflik bedeli işi</t>
  </si>
  <si>
    <t>Cedit Ali (Semiz Ali) Paşa Medresesi Restorasyon Uygulama İşi</t>
  </si>
  <si>
    <t>Bahçelievler Siyavuşpaşa Köşkü Restorasyonu Uygulama İşi</t>
  </si>
  <si>
    <t>Arnavutköy İlçesi, Boğazköy Camii Restorasyon Uygulaması İkmal İşi</t>
  </si>
  <si>
    <t>İstanbul İli,Üsküdar İlçesi,73 Pafta,1083 Ada, 1 Parselde bulunan TSK Çamlıca Kışlasındaki Av Köşkü ve Kadınlar Köşkünün Rölöve, Restitüsyon, Restorasyon, İnşaat Müh.,Mak Müh, Elektrik Müh Projeleri, Ağaç Rölövesi Ve Zemin Etüdü Hazırlanması İşi</t>
  </si>
  <si>
    <t>Fatih İlçesi 1815 Ada 20 Parselde Yer Alan Haseki Bostan Hamamı Rölöve,Restitüsyon,Restorasyon,İnşaat Müh,Makine Müh,Elektrik Müh. Projeleri,Zemin ve Temel Etüd Raporu Hazırlanması İşi</t>
  </si>
  <si>
    <t>İstanbul Valiliği,Kuzey Cephesi Çevre Duvarı Restorasyonu İşi</t>
  </si>
  <si>
    <t>İstanbul İli,Beşiktaş İlçesi,51 Pafta,846 Ada,1 Parselde Bulunan Yıldız Sarayı İleri Dış Karakol Dış Cephe Restorasyon İşi</t>
  </si>
  <si>
    <t>Çatalca İlçesi 36 Ada 2 Parselde Bulunan Kaleiçi Camii Restorasyonu İkmal İşi</t>
  </si>
  <si>
    <t>929 ada,15 parseldeki Cezayirli Hasanpaşa Kışlası Restorasyon Projesi Uygulaması İkmal İşi</t>
  </si>
  <si>
    <t xml:space="preserve">2007 Ada Kuyucu Murat Paşa Medresesi Restorasyon İkmal İşi </t>
  </si>
  <si>
    <t>Beşiktaş İlçesi,639 ada,181 parselde yer alan Orhaniye Kışla Camii Binası Restorasyon İkmal İşi Meslek Uygulama Sorumluluğu Bedeli</t>
  </si>
  <si>
    <t>Yıldız Teknik Üniversitesi Davutpaşa  Kampüsü, Davutpaşa Kışla Hamamı ve Kütüphanesi Restorasyonu Tamamlama İşi</t>
  </si>
  <si>
    <t>Fatih İlçesi, 305 Ada 2-3 Parselde Yer Alan Şeker Han Binasının Restorasyonu Uygulama İkmal İşi</t>
  </si>
  <si>
    <t xml:space="preserve">Yıldız Sarayı Büyük Mabeyn Köşkü’nü Çevreleyen Çit Kasrı, Yaveran Köşkü, Set Köşkü ve Bağlantılı Yapıların Restorasyonu Çevre Düzenleme, Elektrik, Mekanik Entegrasyonu ve Müteferrik İşleri </t>
  </si>
  <si>
    <t>Fatih İlçesi, 86 pafta 122 ada 1 parseldeki Sokullu Tuba Kız Kuran Kursu Binasının rölövesi ile restitüsyon, restorasyon, statik, mekanik ve elektrik projelerinin hazırlanması işi</t>
  </si>
  <si>
    <t>Orhaniye Kışla Camisinin Güneyinde Yer Alan İkinci Yapının Restorasyon Uygulama İşi ve Müteferrik İşler</t>
  </si>
  <si>
    <t>Çatalca İlçesi, 160 ada 1 parsel Çatalca Kız Teknik ve Meslek Lisesi Restorasyon Uygulama İşi</t>
  </si>
  <si>
    <t xml:space="preserve">Beyoğlu Taksim Ticaret Meslek Lisesi rölöve, restitüsyon, restorasyon, makine müh., elektrik müh., peyzaj projeleri ile zemin ve temel etüdü raporlarının hazırlaması işi </t>
  </si>
  <si>
    <t>204 Ada 34 Parseldeki Zeynep Kamil Türbesi'ne Ait Özel Öneme Haiz Orjinal Farbelaların (8 Adet) ve Astarlarının (8 Adet) Konservasyonunun Yapılması, Asılmak Üzere Yeni Taşıyıcı Sistemlerinin Yapılması İşi</t>
  </si>
  <si>
    <t>Çapa Fen Lisesi Bahçe Duvarlarının rölöve, restitüsyon, restorasyon ve statik projelerinin hazırlaması işi</t>
  </si>
  <si>
    <t xml:space="preserve">Pendik Kurnaköy Camii Restorasyonu Uygulama İşi </t>
  </si>
  <si>
    <t xml:space="preserve">Selimiye Kışlası Set Duvarı Basit Onarım İşi </t>
  </si>
  <si>
    <t>BASİT ONARIM</t>
  </si>
  <si>
    <t xml:space="preserve">Hırka-i Şerif Camii Minare Restorasyonu ve Çevre Düzenleme Tamamlama Uygulama İşi </t>
  </si>
  <si>
    <t>İstanbul İli, Şişli İlçesi, Harbiye Mahallesi, 777Ada, 22Parsel deki Harbiye Polis Merkezi Amirliği Binasının Çatı Kaplamasının Onarımı İşi</t>
  </si>
  <si>
    <t xml:space="preserve">34 pafta 317 ada 16 parseldeki Beyoğlu Anadolu Lisesi Binasının rölövesi ile restitüsyon, restorasyon, statik, mekanik ve elektrik projelerinin hazırlanması işi </t>
  </si>
  <si>
    <t>Kabataş Erkek Lisesi Müştemilat Yapılarının Restorasyon Yapım İşi</t>
  </si>
  <si>
    <t xml:space="preserve">Yıldız Sarayı Arabacılar Dairesi Onarımı, Çevre Düzenleme Tamamlama, Elektrik Mekanik Sistemleri Entegrasyonu ve Müteferrik İşleri </t>
  </si>
  <si>
    <t>Fatih İlçesi, Şehit Ali Paşa Kütüphanesi Restorasyonu İşi</t>
  </si>
  <si>
    <t>Eyüp İlçesi, Şeyh Murad Buhari Tekkesi Zemin Güçlendirme, Hazire ve Mescid Restorasyonu Tamamlama İşi</t>
  </si>
  <si>
    <t>Hırka-i Şerif İlköğretim Okulu Uygulama Projelerinin (Mimari, Statik, Mekanik, ve Elektrik) Yaptırılması işi</t>
  </si>
  <si>
    <t xml:space="preserve">Fatih İlçesi, 2284 Ada, 5 Parseldeki Mustafa İsmet Efendi Camii ve Bahçe Duvarları Restorasyonu işi </t>
  </si>
  <si>
    <t xml:space="preserve">Sarıyer İlçesi, 40 pafta 1041 ada 3 parseldeki Özdemir Sabancı Emirgan Anadolu Lisesi Eski Eser Binasının rölöve, restitüsyon ve restorasyon projeleri ile statik, mekanik ve elektrik projelerinin hazırlanması işi </t>
  </si>
  <si>
    <t>Dizdariye Medresesi Üzerinde Bulunan Binanın Yıkım İşi</t>
  </si>
  <si>
    <t xml:space="preserve">Fatih İmam Hatip Ortaokulu ve İstanbul İli, Üsküdar İlçesi Çocuk Şube Müdürlüğü Yapılarında Basit Onarım İşleri </t>
  </si>
  <si>
    <t>Suphi Paşa M.T.A. Lisesi 2018 Yılı Basit Onarım İşi</t>
  </si>
  <si>
    <t xml:space="preserve">Kadıköy Bostancı Halk Eğitim Merkezi Basit Onarım İşi </t>
  </si>
  <si>
    <t>Sultanahmet Mesleki ve Teknik Anadolu Lisesi 2019 Yılı Basit Onarım İşi</t>
  </si>
  <si>
    <t xml:space="preserve">Şahkulu Sultan Dergahı Uygulama İşi </t>
  </si>
  <si>
    <t xml:space="preserve">Silivri Mimar Sinan Köprüsü’nün 2019 Yılı Restorasyonu İşi </t>
  </si>
  <si>
    <t>Beyoğlu İlçesi Cezayirli Gazi Hasan Paşa İlkokulu Yapısının Rölöve, Restitüsyon ve Restorasyon Projelerinin Hazırlanması İşi</t>
  </si>
  <si>
    <t>Fatih İlçesi 1459 Ada 44 Parseldeki Kütüphane Yapısının Rölöve, Restitüsyon ve Restorasyon Projelerinin Hazırlanması İşi</t>
  </si>
  <si>
    <t>İstanbul İli, Beyoğlu İlçesi, Camiikebir Mahallesi, 1045ada, 2parsel Deki Handan Ağa Camii Lavabolarının Yeniden Yapım İşi</t>
  </si>
  <si>
    <t xml:space="preserve">Siyavuşpaşa Mah., 23 pafta 4828 parselde bulunan Hamam Kalıntısı, Sarnıç Kalıntısı ve Çeşmenin  rölöve, restitüsyon ve restorasyon projelerinin hazırlanması işi </t>
  </si>
  <si>
    <t xml:space="preserve">TOPLAM </t>
  </si>
  <si>
    <t xml:space="preserve">Süleymaniye Külliyesi Tabhanesi Güçlendirme restorasyon ve çevre düzenlemesi işi     </t>
  </si>
  <si>
    <t>O1,O2,O3,O4 Otoyollarında Kapıkule-Gümüşova Arasındaki Eksik Kalan Köprü ve Viyadüklerin Depreme Karşı Güç. İşi</t>
  </si>
  <si>
    <t xml:space="preserve">Ky. 1.Bölge (İstanbul) Müdürlüğü Otoyollarında Üstyapı İyileştirmesi ve Büyük Onarımı  </t>
  </si>
  <si>
    <t xml:space="preserve">Boğaziçi ve Fatih Sultan Mehmet Köprülerinin Büyük Onarımı ve Yapısal Takviyesi Yapımı İşi. </t>
  </si>
  <si>
    <t xml:space="preserve">Boğaziçi Köprüsü Ana Halat Semer Bölgesi Geçiş Takviyesi ve Fatih Sultan Mehmet Köprüsünün Ankrajlarının Su Drenajı Yapım Kontrollük, Mühendislik, Hizmet Alım İşi </t>
  </si>
  <si>
    <t xml:space="preserve">Boğaziçi Köprüsü Ana Halat Semer Bölgesi Geçiş Takviyesi ve Fatih Sultan Mehmet Köprüsünün Ankrajlarının Su Drenajı Yapım  İşi </t>
  </si>
  <si>
    <t xml:space="preserve">Otoyolları ve Otoyolu Bağlantı Yollarındaki Köprü, Viyadük ve Tünellerin Dep.Karşı Güç.Kont.Ve Müşv. Hiz. İşi  </t>
  </si>
  <si>
    <t>İstanbul 1. ve 2. Çevre Yolları ile Bağlantı Yolları Üzerindeki Köprü ve Viyadüklerin Onarım ve Depreme   Karşı Güçlendirme Yapım  İşi</t>
  </si>
  <si>
    <t xml:space="preserve">Sarıyer-Kilyos Tüneli                   </t>
  </si>
  <si>
    <t>Hasdal Kavşağı-Kemerburgaz-Yassıören Ayr devlet yolu</t>
  </si>
  <si>
    <t xml:space="preserve">Otoyol Ayr. - (Sultançiftliği-Şile) Ayr.                                                                                    </t>
  </si>
  <si>
    <t xml:space="preserve">D100 Ayr.- (Otoyol-Çatalca) Ayr. </t>
  </si>
  <si>
    <t>Yassıören Ayr.-Subaşı-Çatalca(Çatalca Çev.Y.Dahil)</t>
  </si>
  <si>
    <t xml:space="preserve">İstanbul-Şile               </t>
  </si>
  <si>
    <t xml:space="preserve">Şile-Ağva-Kandıra-Kaynarca                                                                                                                        (İSTANBUL-ŞİLE-AĞVA YOLU  KM :61+000-84+800 ARASI KESİMİ)   </t>
  </si>
  <si>
    <t xml:space="preserve">Halkalı Gümrük İdaresi Bağlantı Yolu (Deplase Edilecek Yol Ve Kavşak Dahil) </t>
  </si>
  <si>
    <t xml:space="preserve">Büyükçekmece - Çatalca </t>
  </si>
  <si>
    <t xml:space="preserve">Kınalı Ayr.-Tekirdağ Yolu                                                                                              </t>
  </si>
  <si>
    <t xml:space="preserve">Kınalı Ayrım - Çorlu   </t>
  </si>
  <si>
    <t xml:space="preserve">ÇERKEZKÖY-SUBAŞI, İSTANBUL-ŞİLE-AĞVA-KANDIRA-KAYNARCA  DANIŞMANLIK HİZMETLERİ </t>
  </si>
  <si>
    <t>1.BÖLGE MÜDÜRLÜĞÜ  MÜHENDİSLİK HİZMETLERİ</t>
  </si>
  <si>
    <t>12. Şube Yassıören Bakımevi</t>
  </si>
  <si>
    <t>İstanbul İli, Çatalca İlçesinde FERHATPAŞA (Katırcı)( 45M), Küçükçekmece İlçesinde PAPAZ  (40 M)  ,   Başakşehir İlçesinde ODABAŞI VE HASANDERESİ KÖPRÜLERİ (70M, 20M)</t>
  </si>
  <si>
    <t xml:space="preserve">Silivri İlçesindeSİLİVRİ GİRİŞİ (Kısaköprü)  (50 M)  ,                                                                                                   Kadıköy İlçesinde BOSTANCI (Bostancıbaşı) KÖPRÜLERİ (40 M) </t>
  </si>
  <si>
    <t>İstanbul İli, Bahçelievler İlçesi ÇOBANÇEŞME    (60 M)                                                                                      Beylikdüzü İlçesi HARAMİDERE (Kapuağası) KÖPRÜLERİ  (80 M)</t>
  </si>
  <si>
    <t xml:space="preserve">İstanbul İli, Büyükçekmece İlçesi BÜYÜKÇEKMECE Köprüsü   (600 M)                                                                                  </t>
  </si>
  <si>
    <t xml:space="preserve">İstanbul İli,Sarıyer İlçesi BALTA LİMANI Deresi ( 25 M), Bakırköy İlçesinde AYAMAMA DERESİ  ( Bakırköy)(30 M) Köprüleri                                                                                   </t>
  </si>
  <si>
    <t>Kınalı-Ayr.-Büyükçekmece  ( 40 km DY)  Etüt Proje  İşleri</t>
  </si>
  <si>
    <t>Kanal İstanbul Bağlantı Yolları Etüt Proje ve Yapımı (BY-150 km) Etüt Proje  İşleri</t>
  </si>
  <si>
    <t>Kuzey Marmara Otoyolu Odayeri-Paşaköy Kesimi (3.Boğaz Köprüsü Dahil) Otoyolu Yap-İşlet-Devret Modeliyle Yapılması, İşletilmesi ve Devri Projesinin Yapım Döneminin Müşavirlik Hizmeti İşi</t>
  </si>
  <si>
    <t>Kuzey Marmara Otoyolu Kurtköy-Akyazı Kesimi Yap-İşlet-Devret Modeliyle Yapılması, İşletilmesi ve Devri Projesinin Yapım Döneminin Müşavirlik Hizmeti İşi</t>
  </si>
  <si>
    <t>Kuzey Marmara Otoyolu Kınalı-Odayeri Kesimi Yap-İşlet-Devret Modeliyle Yapılması, İşletilmesi ve Devri Projesinin Yapım Döneminin Müşavirlik Hizmeti İşi</t>
  </si>
  <si>
    <t>MUHTELİF</t>
  </si>
  <si>
    <t>İnşaat, Bakım Onarım</t>
  </si>
  <si>
    <t>KARAYOLLARI 1. BÖLGE MÜDÜRLÜĞÜ</t>
  </si>
  <si>
    <t>SAĞLIK</t>
  </si>
  <si>
    <t>Bitti. (08.10.2018 itibar tarihli 2019 ocak ayında geçici kabulü imzalanmıştır.Kesin hakediş sonrası ödenecektir.)</t>
  </si>
  <si>
    <t>Bitti. (28.11.2018 itibar tarihi ile 2019 yılı şubat ayı içerisinde geçici kabul onaylanmıştır.Kesin hakediş sonrası ödenecektir.)</t>
  </si>
  <si>
    <t>Bitti. (02.05.2019 tarihinde Geçici Kabulu onaylanmıştır.Kesin hakediş sonrası ödenecektir.)</t>
  </si>
  <si>
    <t>Devam Ediyor. ( İkmal İhale % 48 fiziki gerçekleşme ile devam etmektedir.Yüklenici firma tasfiye dilekçesi vermiş olup, değerlendirme süreci devam etmektedir.)</t>
  </si>
  <si>
    <t>Devam Ediyor. (% 95 fiziki ggerçekleşmede olup, Yüklenici firma 27.01.2019 tarihinde tasfiye dilekçesi vermiştir. TOKİ Tarafından Tasfiye Dilekçesi değerlendirilmektedir.)</t>
  </si>
  <si>
    <t>Devam Ediyor. (% 18 fiziki gerçekleşmededir.Yüklenici firma 21.01.2019 tarihinde tasfiye dilekçesi vermiştir. Bakanlığımızca tasfiye dilekçesi değerlendirilmektedir.)</t>
  </si>
  <si>
    <t>Devam Ediyor. (% 49 fiziki gerçekleşme ile iş devam etmektedir.)</t>
  </si>
  <si>
    <t>Devam Ediyor. ( % 13 fiziki gerçekleşme ile iş devam etmektedir.)</t>
  </si>
  <si>
    <t>Başlamadı.. (Resmi yer teslimi 02.06.2018 tarihinde yapılmış olup, taşınmazın imar planları dava nedeniyle iptal olduğundan fiili yer teslimi pılamamıştır.18.03.2019 tarihinde yüklenici firma tasfiye dilekçesi vermiştir.Bakanlığımızca tasfiye dilekçesi değerlendirilmektedir.)</t>
  </si>
  <si>
    <t>Başlamadı.(Avan ve uygulama  projeleri revize edilmektedir.)</t>
  </si>
  <si>
    <t>Başlamadı. (25.05.2018 tarihinde yüklenici firma proje çalışmalarına başlamışve projeler tamamlanmıştır. 2018 deprem yönetmeliğine göre statik projeleri revize edilmektedir.)</t>
  </si>
  <si>
    <t>Başlamadı. (Bakanlığımızca 500 yataklı avan projesi tamamlanmıştır. Uygulama proje çalışmaları tamamlanmış olup, 2018 deprem yönetmeliğine göre statik projeler revize edilmektedir.)</t>
  </si>
  <si>
    <t xml:space="preserve">Başlamadı. (Arsa ile ilgili çalışmalar devam etmektedir. TEİAŞ’ ın arsa üzerindeki enerji dağıtım merkezini boşaltması beklenmektedir.Bakanlığımızca 300 yataklı yeni hastane binasının proje ihalesi yapılmıştır.) </t>
  </si>
  <si>
    <t>Başlamadı. (Arsa ile ilgili çalışmalar devam etmektedir.)</t>
  </si>
  <si>
    <t>Başlamadı. (Arsa ile ilgili çalışmalar devam etmektedir.Bakanlığımızca 2019 yılı yatırım programına alınmıştır.)</t>
  </si>
  <si>
    <t>Başlamadı. (Proje ön hazırlık çalışmaları devam etmektedir.)</t>
  </si>
  <si>
    <t xml:space="preserve">Başlamadı. (Mimari uygulama projeleri onaylanmış olup; diğer projeler hazırlanıyor.Statik projelerin 2018 Deprem Yönetmeliğine göre revizyonu yapılmaktadır.) </t>
  </si>
  <si>
    <t>Başlamadı. (Mimari ve statik uygulama projeleri onaylanmış olup, Statik projelerin 2018 Deprem Yönetmeliğine göre revizyonu yapılmaktadır.)</t>
  </si>
  <si>
    <t xml:space="preserve">Başlamadı. (Proje ihalesi arsa sorunundan dolayı iptal edilmiştir.) </t>
  </si>
  <si>
    <t>Başlamadı. (Yatırım programına SANCAKTEPE SAĞLIK KOMPLEKSİ olarak alınmış olup, bölge ihtiyacına istinaden proje iptal edilerek ADSH (150 ünit 5 Yatak) + 8 Hekimli  ASM + 112 ASHİ yapımı için şartname hazırlanıp satın almaya gönderilmiştir. Proje ihalelesine çıkılacaktır.)</t>
  </si>
  <si>
    <t>Başlamadı. (Projeler hazırlanarak Bakanlığımızca onaylanmış olup, Yaklaşık maliyet çalışmaları yapılıyor.)</t>
  </si>
  <si>
    <t>Başlamadı. (Proje çalışmaları devam etmektedir.)</t>
  </si>
  <si>
    <t>Başlamadı. (Arsa ile ilgili imar süreci devam etmektedir.)</t>
  </si>
  <si>
    <t>Başlamadı. (Belediyeden  Tip 2 (çelik konstrüksiyonlu) yapı için Yapı Ruhsatı alındı)</t>
  </si>
  <si>
    <t>Başlamadı. (Müdürlüğümüzce proje çalışmaları devam etmektedir.)</t>
  </si>
  <si>
    <t>Arsa ile ilgili çalışmalar devam etmektedir.</t>
  </si>
  <si>
    <t>Proje çalışmaları devam etmektedir.</t>
  </si>
  <si>
    <t xml:space="preserve">SULTANBEYLİ
</t>
  </si>
  <si>
    <t>İL SAĞLIK MÜDÜRLÜĞÜ</t>
  </si>
  <si>
    <t xml:space="preserve">ÇEKMEKÖY 
</t>
  </si>
  <si>
    <t xml:space="preserve">B.EVLER
</t>
  </si>
  <si>
    <t xml:space="preserve">ESENYURT
</t>
  </si>
  <si>
    <t xml:space="preserve">SARIYER 
</t>
  </si>
  <si>
    <t xml:space="preserve">AVCILAR 
</t>
  </si>
  <si>
    <t xml:space="preserve">KAĞITHANE
</t>
  </si>
  <si>
    <t xml:space="preserve">BAĞCILAR 
</t>
  </si>
  <si>
    <t xml:space="preserve">FATİH
</t>
  </si>
  <si>
    <t xml:space="preserve">BAYRAMPAŞA
</t>
  </si>
  <si>
    <t xml:space="preserve">PENDİK
</t>
  </si>
  <si>
    <t xml:space="preserve">BAĞCILAR </t>
  </si>
  <si>
    <t xml:space="preserve">ESENLER </t>
  </si>
  <si>
    <t>ESENYURT İ</t>
  </si>
  <si>
    <t xml:space="preserve">EYÜP </t>
  </si>
  <si>
    <t xml:space="preserve">KADIKÖY
</t>
  </si>
  <si>
    <t xml:space="preserve">SİLİVRİ
</t>
  </si>
  <si>
    <t xml:space="preserve">ESENLER
</t>
  </si>
  <si>
    <t xml:space="preserve">ARNAVUTKÖY
</t>
  </si>
  <si>
    <t xml:space="preserve">ŞİŞLİ 
</t>
  </si>
  <si>
    <t xml:space="preserve">BEYLİKDÜZÜ
</t>
  </si>
  <si>
    <t xml:space="preserve">ATAŞEHİR
</t>
  </si>
  <si>
    <t xml:space="preserve">ADALAR
</t>
  </si>
  <si>
    <t xml:space="preserve">GO.PAŞA
</t>
  </si>
  <si>
    <t xml:space="preserve">BAĞCILAR
</t>
  </si>
  <si>
    <t xml:space="preserve">BEYKOZ
</t>
  </si>
  <si>
    <t xml:space="preserve">ÇEKMEKÖY
</t>
  </si>
  <si>
    <t xml:space="preserve">KARTAL
</t>
  </si>
  <si>
    <t>ÜMRANİYE .</t>
  </si>
  <si>
    <t xml:space="preserve">ESENYURT </t>
  </si>
  <si>
    <t>ESENLER .</t>
  </si>
  <si>
    <t xml:space="preserve">GÜNGÖREN  </t>
  </si>
  <si>
    <t xml:space="preserve">ÜMRANİYE-
</t>
  </si>
  <si>
    <t>EYÜPSULTAN
.</t>
  </si>
  <si>
    <t xml:space="preserve">BAKIRKÖY
</t>
  </si>
  <si>
    <t xml:space="preserve">ÜMRANİYE
</t>
  </si>
  <si>
    <t xml:space="preserve">TUZLA
</t>
  </si>
  <si>
    <t xml:space="preserve">MALTEPE 
</t>
  </si>
  <si>
    <t xml:space="preserve">MALTEPE
</t>
  </si>
  <si>
    <t xml:space="preserve">K.ÇEKMECE
</t>
  </si>
  <si>
    <t>Adsm + Sağlık Kompleksi</t>
  </si>
  <si>
    <t>Devlet Hastanesi</t>
  </si>
  <si>
    <t>Eğitim Araştırme Hastanesi</t>
  </si>
  <si>
    <t>Devlet Hastanesi (Ek Blok)</t>
  </si>
  <si>
    <t>Sağlık Kompleksi</t>
  </si>
  <si>
    <t>112+Sağlık Evi</t>
  </si>
  <si>
    <t>Rehabilitasyon Merkezi</t>
  </si>
  <si>
    <t>Sultanbeyli Sağlık Kompleksi İkmal İnşatı (Adil Mah. 5438 Ada, 1 Parsel)</t>
  </si>
  <si>
    <t>Şile Yeni Devlet Hastanesi Yapımı ( 50 Yt)</t>
  </si>
  <si>
    <t>Çekmeköy Alemdağ Devlet Hastanesi Ek Bina (150 Ytk)</t>
  </si>
  <si>
    <t>İstanbul (Bahçelievler) Fizik Tedavi Rehabilitasyon Eah. İkmal Yapım İşi(400 Ytk)</t>
  </si>
  <si>
    <t>Seyrantepe Devlet Hastanesi İkmal İnşaat İşi (620 Ytk)</t>
  </si>
  <si>
    <t>Esenyurt Yeni Devlet Hastanesi Ek Bina (250 Ytk)</t>
  </si>
  <si>
    <t>Sarıyer Çayırbaşı Tarihi  Nektar Binası Restorasyon Uygulama İşi</t>
  </si>
  <si>
    <t>Avcılar Devlet Hastanesi (200 Ytk)</t>
  </si>
  <si>
    <t>Beyoğlu Göz Hastalıkları Hastanesi</t>
  </si>
  <si>
    <t>Seyrantepe Devlet Hastanesi Revize Kadın Doğum Ve Çocuk Bloğu İnşaat İşi (216 Ytk)</t>
  </si>
  <si>
    <t>Bağcılar Devlet Hastanesi  Ek Bina Kadın Doğum Çocuk Hast.(300 Ytk.)</t>
  </si>
  <si>
    <t>Haseki Eğitim Araştırma Hastanesi Ek Bina Yapımı (500 Ytk.)</t>
  </si>
  <si>
    <t>Bayrampaşa Yeni Devlet Hastanesi Yapımı (300 Ytk)</t>
  </si>
  <si>
    <t>Pendik Devlet Hastanesi(400 Ytk)</t>
  </si>
  <si>
    <t>İstanbul Bağcılar Devlet Hastanesi (400 Ytk)</t>
  </si>
  <si>
    <t>İstanbul Esenler Devlet Hastanesi (400 Ytk)</t>
  </si>
  <si>
    <t>İstanbul Esenyurt Devlet Hastanesi (500 Ytk)</t>
  </si>
  <si>
    <t>İstanbul Kemerburgaz Devlet Hastanesi(200 Ytk)</t>
  </si>
  <si>
    <t>Kadıköy Sağlık Kompleksi(İsm+Asm)</t>
  </si>
  <si>
    <t>Esenler Sağlık Kompleksi (İsm+Tsm+Trsm+Asm+Vsd+112+Shm+Ketem)</t>
  </si>
  <si>
    <t>Silivri Sağlık Kompleksi (İsm+Tsm+Trsm+Asm(7)+Vsd+112 Ashi+Shm+Ketem)</t>
  </si>
  <si>
    <t>Arnavutköy Sağlık Kompleksi (İsm+Tsm+Trsm+Asm10+Vsd+112)</t>
  </si>
  <si>
    <t>Bayrampaşa Sağlık Kompleksi (İsm +Tsm+6 Asm+Vsd+112+Shm+Ketem+Trsm)</t>
  </si>
  <si>
    <t>Şişli (Mecidiyeköy) Sağlık Kompleksi (İsm+Tsm+8 Asm+Vsd+112)</t>
  </si>
  <si>
    <t>Beylikdüzü Sağlık Kompleksi  (İsm+Tsm+Asm(4)+Vsd+112 Ashi+Trsm)</t>
  </si>
  <si>
    <t>Sancaktepe Sağlık Kompleksi  (Adsh 150 Ünit 5 Yatak+8 Hekimli Asm+112 Ash)</t>
  </si>
  <si>
    <t>İstanbul Ataşehir Soğuk Hava Deposu</t>
  </si>
  <si>
    <t>İstanbul Kınalıada 112 Ashi</t>
  </si>
  <si>
    <t>İstanbul Silivri Kavaklı Aile Sağlığı Merkezi (3 Hekimli)</t>
  </si>
  <si>
    <t>İstanbul Ataşehir Halk Sağ. Lab.+Tsm+ Sağlıklı Hayatmerkezi</t>
  </si>
  <si>
    <t>Gaziosmanpaşa Sağlık Kompleksi (Sym + Asm (9 Hekim))</t>
  </si>
  <si>
    <t>Bağcılar Mahmutbey Sağlıklı Hayat Merkezi + Asm(7 Hekim)</t>
  </si>
  <si>
    <t>Sarıyer Yeniköy Asm + Sağlıklı Hayat Merkezi</t>
  </si>
  <si>
    <t>Beylikdüzü Gürpınar (9 Nolu Asm) Sağlıklı Hayat Merkezi + Asm</t>
  </si>
  <si>
    <t>Anadolu Yakası Amatem Merkezi(100.Ytk)</t>
  </si>
  <si>
    <t>Anadolu Yakası Amatem Merkezi(50.Ytk)</t>
  </si>
  <si>
    <t>Avrupa Yakası Amatem Merkezi(50.Ytk)</t>
  </si>
  <si>
    <t>Anadolu Yakası Çematem Merkezi(15.Ytk)</t>
  </si>
  <si>
    <t>Ataşehir Sağlık Kompleksi (Shm+İsm+Asm(10)+112 Ashi)</t>
  </si>
  <si>
    <t>Bağcılar Shm+ 6 Nolu Asm(8 Hekimli)</t>
  </si>
  <si>
    <t>Beykoz Shm+Asm</t>
  </si>
  <si>
    <t>Beylikdüzü Shm+Kavaklı 1 Nolu Asm (8 Hekimli)</t>
  </si>
  <si>
    <t>Büyükçekmece Kumburgaz Asm (5 Hekimli)</t>
  </si>
  <si>
    <t>Çekmeköy Sağlıklı Hayat Merkezi</t>
  </si>
  <si>
    <t>Kartal Shm+Vsd+Merkez Asm (8 Hekimli)</t>
  </si>
  <si>
    <t>Küçükçekmece Shm+12 Nolu Asm (9 Hekimli)</t>
  </si>
  <si>
    <t>Maltepe Shm+ 6 Nolu Asm (6 Hekimli)</t>
  </si>
  <si>
    <t>Maltepe Shm+ 3 Nolu Asm (8 Hekimli)</t>
  </si>
  <si>
    <t>Tuzla Shm + İstasyon Asm (4 Hekimli)</t>
  </si>
  <si>
    <t>Tuzla Sağlıklı Hayat Merkezi</t>
  </si>
  <si>
    <t>Tuzla Aydınlı Asm (9 Hekimli)</t>
  </si>
  <si>
    <t>Ümraniye Shm + Yamanevler Asm(8)+Vsd</t>
  </si>
  <si>
    <t>Başakşehir Bahçeşehir 1.Kısım Asm (5 Hekimli) Tip 1</t>
  </si>
  <si>
    <t>Bakırköy Osmaniye Mahallesi Asm (5 Ahb) Tip 2</t>
  </si>
  <si>
    <t>Çekmeköy Kirazlıdere Asm (5 Ahb) Tip 2</t>
  </si>
  <si>
    <t>Eyüp Göktürk Asm (5 Ahb) Tip 1</t>
  </si>
  <si>
    <t>Pendik Güzelyalı Asm (5 Ahb) Tip 1</t>
  </si>
  <si>
    <t>Pendik Ertuğrulgazi Asm (5 Ahb) Tip 1</t>
  </si>
  <si>
    <t>Bağcılar Demirkapı Asm (Ahb 5) Tip 2</t>
  </si>
  <si>
    <t>Bağcılar Göztepe Asm (5 Ahb) Tip 2</t>
  </si>
  <si>
    <t xml:space="preserve">Bağcılar Kirazlı Sym </t>
  </si>
  <si>
    <t>Ümraniye Yukarıdudullu Asm (5 Ahb) Tip 2</t>
  </si>
  <si>
    <t>Bağcılar Kazımkarabekir Asm</t>
  </si>
  <si>
    <t>Bağcılar Yenimahalle Asm</t>
  </si>
  <si>
    <t>Güngören Merkez Asm</t>
  </si>
  <si>
    <t>Esenler Oruçreis Asm</t>
  </si>
  <si>
    <t>Esenler Tuna Asm</t>
  </si>
  <si>
    <t>Esenyurt Süleymaniye Asm</t>
  </si>
  <si>
    <t>Ümraniye Aşağıdudullu Asm</t>
  </si>
  <si>
    <t>Sultanbeyli Turgutreis Asm</t>
  </si>
  <si>
    <t xml:space="preserve">Kartal Soğanlık Asm </t>
  </si>
  <si>
    <t>Mahir İz İlkokulu ve Ortaokulu</t>
  </si>
  <si>
    <t>Yıkım ve Yeniden Yapım</t>
  </si>
  <si>
    <t>Şair Mehmet Emin Yurdakul İmam Hatip Lisesi</t>
  </si>
  <si>
    <t>Mahmut Şevket Zırh İlkokulu</t>
  </si>
  <si>
    <t>Şirintepe Ortaokulu</t>
  </si>
  <si>
    <t xml:space="preserve">Yıkım ve Yeniden Yapım
İkmal İnşaatı </t>
  </si>
  <si>
    <t>50. Yıl İlköğretim Okulu</t>
  </si>
  <si>
    <t>Sancaktar Hayrettin Ortaokulu</t>
  </si>
  <si>
    <t>Haydarpaşa Endüstri Meslek Lisesi</t>
  </si>
  <si>
    <t>Eşref Bitlis Mesleki ve Teknik  Anadolu Lisesi</t>
  </si>
  <si>
    <t>Cumhuriyet Ortaokulu</t>
  </si>
  <si>
    <t>Gültepe Çok Programlı Anadolu Lisesi</t>
  </si>
  <si>
    <t xml:space="preserve">Silivri Ortaokulu </t>
  </si>
  <si>
    <t>Munis Faik Ozansoy Ortaokulu ve İlkokulu</t>
  </si>
  <si>
    <t>Dr. Oktay Duran Mesleki ve Teknik Anadolu Lisesi</t>
  </si>
  <si>
    <t xml:space="preserve">Atatürk Fen Lisesi Okul Binası ve Erkek Pansiyon Binası </t>
  </si>
  <si>
    <t>Feneryolu Pratik Kız Sanat Okulu</t>
  </si>
  <si>
    <t>Nurettin Teksan Ortaokulu</t>
  </si>
  <si>
    <t>Halk Eğitim Merkezi ve Akşam Sanat Okulu</t>
  </si>
  <si>
    <t>Genel Ali Rıza Ersin Mesleki ve Teknik Anadolu Lisesi</t>
  </si>
  <si>
    <t>Bahçelievler İlkokulu</t>
  </si>
  <si>
    <t>Belma Güde Ortaokulu</t>
  </si>
  <si>
    <t>Hülya Oğuz Anaokulu</t>
  </si>
  <si>
    <t>Tev Abdullah Nezahat Erboz İlkokulu</t>
  </si>
  <si>
    <t>Selahattin Karakaşlı İmam Hatip Lisesi (Prefabrik)</t>
  </si>
  <si>
    <t>Akşemsettin İlkokulu</t>
  </si>
  <si>
    <t>Reşat Tardu İlköğretim Okulu</t>
  </si>
  <si>
    <t>Sümer İlköğretim Okulu</t>
  </si>
  <si>
    <t>Küplüce İlkokulu</t>
  </si>
  <si>
    <t>Dilaver Cebeci İlkokulu</t>
  </si>
  <si>
    <t>İbrahim Koçaslan Ortaokulu</t>
  </si>
  <si>
    <t>Küçükköy Mesleki Teknik Anadolu Lisesi</t>
  </si>
  <si>
    <t>Alparslan İÖO</t>
  </si>
  <si>
    <t xml:space="preserve">Murat Beyaz İlkokulu-İlçe Milli Eğitim Müdürlüğü </t>
  </si>
  <si>
    <t>Erenköy Kız Anadolu Lisesi</t>
  </si>
  <si>
    <t>Ali Kuşçu İlkokulu ve Ortaokulu</t>
  </si>
  <si>
    <t>Rotary Vakfı İşitme Engelliler İlkokulu ve Ortaokulu</t>
  </si>
  <si>
    <t>Şehit Öğretmen Hüseyin Aydemir İlkokulu-Ortaokulu</t>
  </si>
  <si>
    <t>Bahçelievler Anadolu Lisesi</t>
  </si>
  <si>
    <t>Merkezefendi İlkokulu</t>
  </si>
  <si>
    <t>Kocamustafapaşa Anadolu İmam Hatip Lisesi</t>
  </si>
  <si>
    <t>Necda Moralıgil İlkokulu ve Ortaokulu</t>
  </si>
  <si>
    <t>Fuat Baymur İmam Hatip Ortaokulu</t>
  </si>
  <si>
    <t>Lütfi Erçin Ortaokulu</t>
  </si>
  <si>
    <t>Bostancı İlkokulu</t>
  </si>
  <si>
    <t>Güneşlitepe İlkokulu</t>
  </si>
  <si>
    <t>Okmeydanı Eğitim ve Araştırma Hastanesi</t>
  </si>
  <si>
    <t>Göztepe Eğitim ve Araştırma Hastanesi</t>
  </si>
  <si>
    <t>Dr.Lütfü Kırdar Kartal Eğitim ve Araştırma Hastanesi</t>
  </si>
  <si>
    <t>İSTANBUL PROJE KOORDİNASYON BİRİMİ</t>
  </si>
  <si>
    <t xml:space="preserve">SİLİVRİ </t>
  </si>
  <si>
    <t xml:space="preserve">SARIYER </t>
  </si>
  <si>
    <t xml:space="preserve">ÜSKÜDAR </t>
  </si>
  <si>
    <t xml:space="preserve"> GAZİOSMANPAŞA</t>
  </si>
  <si>
    <t xml:space="preserve">KADIKÖY </t>
  </si>
  <si>
    <t>ŞİLE</t>
  </si>
  <si>
    <t>Römorkör</t>
  </si>
  <si>
    <t>Türk Boğazları Gemi Trafik Hizmetleri Sistem Yükseltilmesi ve İlavesi</t>
  </si>
  <si>
    <t>Radar ve Gözetleme Sistemleri, Sistem Yazılımı</t>
  </si>
  <si>
    <t>Yüzer Seyir Yardımcılarının Modernizasyonu</t>
  </si>
  <si>
    <t>Makine-Teçhizat</t>
  </si>
  <si>
    <t>Yeni İnşaat, Kılavuzluk, Fener ve Tahlisiye İstasyonları Modernizasyonu</t>
  </si>
  <si>
    <t>Bakım, Onarım-Etüt-Proje, İnşaat</t>
  </si>
  <si>
    <t>Dijital Arşiv Sistemi</t>
  </si>
  <si>
    <t>Sistem Yazılımı</t>
  </si>
  <si>
    <t>Ulusal Gemi Trafik Sistemlerinin Entegrasyonu ve Modernizasyonu</t>
  </si>
  <si>
    <t xml:space="preserve"> İzleme ve Kontrol Sistemleri, Sistem Yazılımı</t>
  </si>
  <si>
    <t>Bariyer Botu</t>
  </si>
  <si>
    <t>Bot</t>
  </si>
  <si>
    <t>Kılavuzluk Hizmet Botu</t>
  </si>
  <si>
    <t>RHIB Bot</t>
  </si>
  <si>
    <t xml:space="preserve">ULAŞTIRMA  </t>
  </si>
  <si>
    <t>KIYI EMNİYETİ GENEL MÜDÜRLÜĞÜ</t>
  </si>
  <si>
    <t>RÖLÖVE VE ANITLAR İL MÜDÜRLÜĞÜ</t>
  </si>
  <si>
    <t xml:space="preserve"> İstanbul Topkapı Sarayı Harem Yapıları 1.Etap (Hasekiler Dairesi, Çeşmeli Sofa, Ocaklı Sofa, Valide Taşlığı, Kalfalar ve Ustalar Dairesi) Restorasyonu ve Teşhir Tanzimi</t>
  </si>
  <si>
    <t>Restorasyon Uygulama İşi</t>
  </si>
  <si>
    <t>25.10.2015
24.10.2016
21.06.2017
26.02.2018
03.11.2018
24.09.2019</t>
  </si>
  <si>
    <t>iş devam ediyor. Keşif artışı alındı.</t>
  </si>
  <si>
    <t xml:space="preserve"> İstanbul Topkapı Sarayı Avlularının Sulama Sistemi ve Peyzaj Düzenlenmesi</t>
  </si>
  <si>
    <t>14.09.2014
12.05.2015
06.01.2016
01.09.2016
29.04.2017
16.11.2017
04.06.2018
21.12.2018
16.11.2019</t>
  </si>
  <si>
    <t>İstanbul Ayasofya Fatih Medresesi Rekonstrüksiyon İnşaatı Yapılması</t>
  </si>
  <si>
    <t>28.05.2015
25.04.2019</t>
  </si>
  <si>
    <t>İş devam ediyor.</t>
  </si>
  <si>
    <t>Topkapı Sarayı I. Avluda Bulunan İncili Köşk Deavi Kasrı ve Bab-ı Hümayun Kapısının Projelerinin Hazırlanması İşi</t>
  </si>
  <si>
    <t>Proje Yapımı İşi</t>
  </si>
  <si>
    <t>13.10.2015
10.03.2016
08.06.2016
20.10.2017</t>
  </si>
  <si>
    <t>İş devam ediyor. Projeler kurula iletildi.</t>
  </si>
  <si>
    <t xml:space="preserve"> İstanbul Sur-i Sultani Surları Restorasyonu ve Çevre Düzenlemesi (1Etap) İşi</t>
  </si>
  <si>
    <t>11.03.2017
25.01.2018
21.11.2018
17.09.2019</t>
  </si>
  <si>
    <t>İş devam ediyor. Keşif artışı alındı.</t>
  </si>
  <si>
    <t>Topkapı Sarayı Sur-u Sultani Alanı İçinde Bulunan Eski Askeri Bölgenin Çevre Düzenlemesi İle Alandaki Yapıların Onarımı</t>
  </si>
  <si>
    <t>05.01.2018
30.03.2019</t>
  </si>
  <si>
    <t>Topkapı Sarayı Harem Yapıları 3. Etap (Karaağalar Taşlığı, Dolaplı Sofa, Şadırvanlı Sofa, Karaağalar Koğuşu, Karaağalar Mescidi, Karaağalar Hamam ve Tuvaleti, Şehzadeler Dairesi ve Hamamı, Kızlarağası Daireleri, Kızlarağası Hamamı ve Cüceler Koğuşu) Restorasyonu ve Teşhir Tanzimi</t>
  </si>
  <si>
    <t>19.06.2017
15.04.2018
29.08.2019</t>
  </si>
  <si>
    <t xml:space="preserve"> İstanbul Topkapı Sarayı Arşiv, Hazine (Depo) İle İşleme Odalarının Restorasyonu, Teşhir Tanziminin ve Depo Sistemlerinin Yapılması</t>
  </si>
  <si>
    <t>17.08.2016
11.08.2017
06.08.2018
23.08.2019</t>
  </si>
  <si>
    <t xml:space="preserve">İş devam ediyor. </t>
  </si>
  <si>
    <t>İstanbul Gülhane Seririyat Hastanesi İle Eski Askeri Yurtların Çevre Düzenleme Projelerinin Yapımı</t>
  </si>
  <si>
    <t>11.01.2018
20.04.2018</t>
  </si>
  <si>
    <t>İş devam ediyor, projeler tamamlanarak kurula teslim edildi. Süre uzatımı istendi.</t>
  </si>
  <si>
    <t>İstanbul Arkeoloji Müzesi (Çinili Köşk, Eski Şark Eserleri ve Ek Bina ) Projeleri Yapımı</t>
  </si>
  <si>
    <t>24.09.2017
23.11.2017
31.03.2018
09.07.2018
17.10.2018
15.01.2019</t>
  </si>
  <si>
    <t>İş devam ediyor. Süre uzatımı istendi.</t>
  </si>
  <si>
    <t>Sur-u Sultani Alanı İçerisinde Bulunan İstanbul Askeri Yurt Binalarının Topkapı Sarayı Müzesi İçin Depo Olarak Düzenlenmesi, Onarımı ve Teşhir Tanzim Çevre Düzenlemesi</t>
  </si>
  <si>
    <t>26.04.2018
13.07.2019</t>
  </si>
  <si>
    <t>iş devam ediyor.</t>
  </si>
  <si>
    <t>Topkapı Sarayı Hazine Koğuşu Teşhir Tanzimi</t>
  </si>
  <si>
    <t>01.02.2018
29.10.2018
13.04.2019</t>
  </si>
  <si>
    <t>iş devam ediyor.  Süre uzatımı istendi.</t>
  </si>
  <si>
    <t>Yıldız Sarayı Kaskat Köşkü ve Küçük Mabeyn Köşkü Teşhir Tanzimi</t>
  </si>
  <si>
    <t>Topkapı Sarayı İkmal Güvenlik Kamera Sistemi Kurulması</t>
  </si>
  <si>
    <t>04.08.2018
16.10.2018</t>
  </si>
  <si>
    <t>iş devam ediyor. Keşif artışı alındı. Süre uzatımı istendi.</t>
  </si>
  <si>
    <t>Kalender Köşkü Restorasyon Uygulama İşi</t>
  </si>
  <si>
    <t>30.05.2018
28.10.2018
27.03.2019</t>
  </si>
  <si>
    <t>Yıldız Sarayı Hamit Havuzu Köprüleri ve İçinde Bulunan Köşklerin Onarımı ve Çevre Düzenlemesi İkmal İşi</t>
  </si>
  <si>
    <t>04.12.2017
03.05.2018
30.10.2018
02.07.2019</t>
  </si>
  <si>
    <t>Kariye Müzesi II Etap Restorasyonu İkmal İnşaat İşi</t>
  </si>
  <si>
    <t>28.07.2018
21.04.2019</t>
  </si>
  <si>
    <t>Darphane-i Amire Binaları Teşhir-Tanzim ve İkmal Projeleri Yapımı</t>
  </si>
  <si>
    <t>10.10.2018
09.03.2019
05.10.2019</t>
  </si>
  <si>
    <t>İstanbul Gülhane Parkı Eski Sağlık Müdürlüğü Onarımı ve Çevre Düzenlemesi</t>
  </si>
  <si>
    <t>20.01.2018
20.05.2018
06.12.2018
26.06.2019</t>
  </si>
  <si>
    <t>İstanbul İli Eyüp İlçesi Rami Kışlası II. Etap Restorasyon Uygulama İşi</t>
  </si>
  <si>
    <t xml:space="preserve">İstanbul Ayasofya Müzesi Ziyaretçi Dolapları ve Çevre Düzenlemesi </t>
  </si>
  <si>
    <t>İstanbul Arkeoloji Müzesi Klasik Bina Onarımı Teşhir Tanzimi ve Çevre Düzenlemesi</t>
  </si>
  <si>
    <t>29.12.2018
13.06.2019</t>
  </si>
  <si>
    <t>Ulusal Film Arşivi ve Sinema Müzesi Restorasyonu ve Teşhir Tanzimi</t>
  </si>
  <si>
    <t>06.10.2018
02.08.2019</t>
  </si>
  <si>
    <t>Topkapı Sarayı Sur-i Sultani 2 Etap Surlarının Restorasyonu, Elektrik, Peyzaj, ve Peyzaj Altyapı İşleri, Aydınlatma İşlerinin Yapılması</t>
  </si>
  <si>
    <t>Beyazıt Yazma Eserler Kütüphane Avlusu Üzeri Açılır Cam Çatı sistemi Yapılması İşi</t>
  </si>
  <si>
    <t xml:space="preserve">17.07.2018
19.11.2018
27.01.2019
22.04.2019
</t>
  </si>
  <si>
    <t>Topkapı Sarayı Büyük Oda Koğuşu Onarımı ve Teşhir Tanzimi</t>
  </si>
  <si>
    <t>24.01.2019
14.08.2019</t>
  </si>
  <si>
    <t>İstanbul Recep Peker Köşkü Kış Bahçesi Onarımı ve Çevre Düzenlemesi İşi</t>
  </si>
  <si>
    <t>İstanbul Kuleli Askeri Lisesi Müze Olarak Dönüştürülmesine İlişkin Proje Yapımı</t>
  </si>
  <si>
    <t>16.01.2019
04.05.2019</t>
  </si>
  <si>
    <t>Topkapı Sarayı Harem Yapıları 4 Etap (III. Selim Köşkü, Mihrişah Sultan Dairesi, I.
Abdülhamit Dairesi, III. Ahmed Köşkü, III. Osman Köşkü ile Taşlığı, I. Ahmet Dairesi, Süs
Havuzu ve Alt Kat Çinili Mekan) Restorasyonu ve Teşhir Tanzimi</t>
  </si>
  <si>
    <t>İstanbul Altunizade Ahşap Köşkü Restorasyonu İşi</t>
  </si>
  <si>
    <t>İstanbul Sokullu Mehmet Paşa Türbesi Bahçe Kapısı  ve Duvarları ile geçiş revağı bölümü Şeyh Ebu'l Vefa Türbesi , Mahmut nedim paşa Türbesi, Seyyid-i  Velayed Türbesi Rölöve ,Restitüsyon,Restorasyon,Statik,Mekanik ve Elektrik Projeleri yapımı işi</t>
  </si>
  <si>
    <t xml:space="preserve">İstanbul Eyüpsultan Sultan V. Mehmet Reşad Türbesi Mühendislik Hizmetleri ve Çevre Düzenleme;Mehmet Vusuli Efendi Türbesi Rölöve, Restitüsyon, Restorasyon, İnşaat ve Makine Mühendisliği ve Çevre Düzenleme İle 192 Ada, 1 Parselde Bulunan Tescilli Haziredeki Mezar Taşlarının Rölöve, Restitüsyon ve Restorayon Projelerinin Hazırlanması İşi    </t>
  </si>
  <si>
    <t xml:space="preserve"> BEYOĞLU</t>
  </si>
  <si>
    <t>Organik Tarımın Yaygınlaştırılması Ve Kontrolü Projesi</t>
  </si>
  <si>
    <t>Etüd Proje</t>
  </si>
  <si>
    <t>İyi Tarım Uygulamalarının Yaygınlaştırılması Ve Kontrolü Projesi</t>
  </si>
  <si>
    <t>Kadın Çiftçiler Tarımsal Yayım Projesi</t>
  </si>
  <si>
    <t>Bitkisel Üretimin Geliştirilmesi Projesi</t>
  </si>
  <si>
    <t>Sularda Tarımsal Faaliyetlerden Kaynaklanan Kirliliğin Kontrolü Projesi</t>
  </si>
  <si>
    <t>Bitki Sağlığı Uygulamaları Ve Kontrolü Projesi - B.Ü. Karantina Hizmetleri</t>
  </si>
  <si>
    <t>Bitki Sağlığı Uygulama Kontrol - Bitki Sağlığı Hizm. Etkinleştirilmesi</t>
  </si>
  <si>
    <t>Hayvancılığı Geliştirme Projesi</t>
  </si>
  <si>
    <t>Kontrol Hizmetlerinin Geliştirilmesi Projesi</t>
  </si>
  <si>
    <t>Kırsal Kalkınma Yatırımlarının Desteklenmesi Projesi</t>
  </si>
  <si>
    <t>Gıda Ve Yem Numune Alma Hizmetlerinin Geliştirilmesi</t>
  </si>
  <si>
    <t>İdari Kapasitenin Geliştirilmesi Projesi</t>
  </si>
  <si>
    <t>Su Kaynaklarının Balıklandırılması Projesi</t>
  </si>
  <si>
    <t>(YİKOB) Bitkisel Üretimin Geliştirilmesi Projesi</t>
  </si>
  <si>
    <t>(YİKOB) Kontrol Hizmetlerinin Geliştirilmesi Projesi</t>
  </si>
  <si>
    <t>(YİKOB) Su Ürünleri Üretiminin Geliştirilmesi Projesi</t>
  </si>
  <si>
    <t>TARIM</t>
  </si>
  <si>
    <t>TARIM VE ORMAN İL MÜDÜRLÜĞÜ</t>
  </si>
  <si>
    <t>MUHTELİF İLÇELER</t>
  </si>
  <si>
    <t>TEİAŞ 4. BÖLGE MÜDÜRLÜĞÜ</t>
  </si>
  <si>
    <t>Dudullu Metro GIS TM</t>
  </si>
  <si>
    <t>154/33 kV 100 MVA+ 50 MVA+ 4. Trafo Fideri</t>
  </si>
  <si>
    <t>07/02/2019 tarihinde geçici kabul (enerjilendirme)çalışmalarına başlandı</t>
  </si>
  <si>
    <t>Kartal-İçmeler Kablosu II</t>
  </si>
  <si>
    <t>154 kV, 1600 mm² Kablo, 10,6 km</t>
  </si>
  <si>
    <t>03/01/2018 tarihinde yer teslimi yapıldı. Tesis çalışmaları devam etmektedir.</t>
  </si>
  <si>
    <t>Kavacık GIS</t>
  </si>
  <si>
    <t>380/33 kV, 2x125 MVA + 3. Trafo Fideri</t>
  </si>
  <si>
    <t>26/05/2017 tarihinde yapılan yer tesliminde merkez yeri ile ilgili sıkıntılar oluştuğundan merkezin yeni yeri 01/02/2018 tarihinde yapılmıştır. Tesis çalışmaları devam etmektedir.</t>
  </si>
  <si>
    <t>Selimiye GİS Tevsiat</t>
  </si>
  <si>
    <t>154 kV, 2 Fider (4. ve 5. Trafo Fideri), 
154/33 kV, 100 MVA ve OG Metal Clad İlavesi</t>
  </si>
  <si>
    <t>05/03/2019 tarihinde enerjilendirilmiştir. Sahadaki ihtiyaçlar nedeniyle bazı  iş kalemlerinde artış olmuştur.</t>
  </si>
  <si>
    <t xml:space="preserve">İçmeler-Tuzla Brş. N. EİH Yenileme </t>
  </si>
  <si>
    <t>154 kV, 2x1272 MCM, 10 km</t>
  </si>
  <si>
    <t>TEİAŞ Genel Müdürlüğünce ihale edilecek.</t>
  </si>
  <si>
    <t>Tepeören - Gebze OSB - Tuzla EİH</t>
  </si>
  <si>
    <t>154 kV, 2x1272 MCM, 15,7 km</t>
  </si>
  <si>
    <t>Kavacık - Vaniköy - Etiler Kablo ve EİH (Fiber Optikli)</t>
  </si>
  <si>
    <t>380 kV, 2000 mm² kablo, 5,2 km + Etiler - Vaniköy EİH'da Tevsiat + Kablo Direkleri</t>
  </si>
  <si>
    <t>Ümraniye 380 GIS</t>
  </si>
  <si>
    <t>380/154 kV, 1. ve 2. Bank Fideri + 420 kV, 160/250 MVAr Ayarlanabilir Reaktör</t>
  </si>
  <si>
    <t>Kartal GIS-Yunus GIS Kablosu (Fiber Optikli)</t>
  </si>
  <si>
    <t>154 kV, 1600 mm² Kablo, 5 km</t>
  </si>
  <si>
    <t>Yunus GIS</t>
  </si>
  <si>
    <t>154/33 kV, 2x100 MVA + 154/33 kV, 3. ve 4. Trafo Fideri + 170 kV, 50 MVAr Reaktör</t>
  </si>
  <si>
    <t>Samandıra GIS</t>
  </si>
  <si>
    <t>380/33 kV, 2x125 MVA + 3. ve 4. Trafo Fideri +  420 kV, 160-250 MVAr Ayarlanabilir Reaktör</t>
  </si>
  <si>
    <t>Şile TM Tevsiat</t>
  </si>
  <si>
    <t>154/33 kV, 50 MVA + 2. Trafo Fideri</t>
  </si>
  <si>
    <t>Bostancı Metro GIS</t>
  </si>
  <si>
    <t>154/33 kV, 2x100 MVA + 50 MVA  +  50 MVAr Reaktör</t>
  </si>
  <si>
    <t>(K.Bakkalköy - Kadıköy) Brş. N. - Dumlupınar Kablosu (Fiber Optikli)</t>
  </si>
  <si>
    <t>154 kV, 2x1600  mm² Kablo, 0,85 km</t>
  </si>
  <si>
    <t xml:space="preserve">Deri OSB GIS </t>
  </si>
  <si>
    <t>380/154 kV, 2x250 MVA + 420 kV, 160-250 MVAr Ayarlanabilir Reaktör + 380/33 kV, 2x125 MVA + 154/33 kV, 1. ve 2. Trafo Fideri</t>
  </si>
  <si>
    <t>İçmeler TM Tevsiat</t>
  </si>
  <si>
    <t>154 kV, 1 Reaktör Fideri + 170 kV, 50 MVAr Reaktör</t>
  </si>
  <si>
    <t>Göztepe GIS Tevsiat</t>
  </si>
  <si>
    <t>154/33 kV, 100 MVA + 50 MVA + 154 kV, 2 Fider (4. ve 5. Trafo Fideri) + OG Şalt İlavesi</t>
  </si>
  <si>
    <t>Şile - Teke EİH (TTFO)</t>
  </si>
  <si>
    <t>154 kV, 2x1272 MCM, 13 km</t>
  </si>
  <si>
    <t>Samandıra - Maltepe Kablosu (Fiber Optikli)</t>
  </si>
  <si>
    <t>380 kV, 2000 mm² Kablo, 12 km</t>
  </si>
  <si>
    <t xml:space="preserve">Çekmeköy 380 TM </t>
  </si>
  <si>
    <t>380/154 kV, 2x250 MVA</t>
  </si>
  <si>
    <t>Paşaköy - Samandıra Kablosu (Fiber Optikli)</t>
  </si>
  <si>
    <t>380 kV, 2000 mm² Kablo, 3 km</t>
  </si>
  <si>
    <t>Deri OSB - Tepeören Kablosu (Fiber Optikli)</t>
  </si>
  <si>
    <t>380 kV, 2000 mm² Kablo, 11,3 km</t>
  </si>
  <si>
    <t>Paşaköy TM Tevsiat</t>
  </si>
  <si>
    <t>380 kV, 4 Fider (Transfer, Reaktör, Samandıra, Yedek) + 420 kV, 160-250 MVAr Reaktör + 154 kV, 2 Fider (Nişantepe GIS-1, 2)</t>
  </si>
  <si>
    <t xml:space="preserve">Dumlupınar GIS </t>
  </si>
  <si>
    <t xml:space="preserve">Nişantepe GIS </t>
  </si>
  <si>
    <t>Ümraniye - Vaniköy Kablosu (Fiber Optikli)</t>
  </si>
  <si>
    <t>154 kV, 1000 mm² Kablo, 7 km</t>
  </si>
  <si>
    <t>Küçükbakkalköy - Bostancı GIS Kablosu (Fiber Optikli)</t>
  </si>
  <si>
    <t>154 kV, 1600 mm² Kablo, 4,5 km</t>
  </si>
  <si>
    <t>İsaköy TM Tevsiat</t>
  </si>
  <si>
    <t>154/33 kV, 50 MVA Trafo, 154/33 kV, 2. Trafo Fideri + OG Metal Clad</t>
  </si>
  <si>
    <t>Bostancı Metro GIS - Büyükbakkalköy Kablosu (Fiber Optikli)</t>
  </si>
  <si>
    <t>154 kV, 1600 mm² Kablo, 9 km</t>
  </si>
  <si>
    <t>Nişantepe GIS - Paşaköy Kablosu (Fiber Optikli)</t>
  </si>
  <si>
    <t>154 kV, 2x1600 mm² Kablo, 4,5 km</t>
  </si>
  <si>
    <t>Şile - Cumhuriyet EİH (TTFO)</t>
  </si>
  <si>
    <t>154 kV, 2x1272 MCM, 27 km</t>
  </si>
  <si>
    <t xml:space="preserve">Atışalanı TM Tevsiat </t>
  </si>
  <si>
    <t>380 kV, 2 Fider (Sağmalcılar, Reaktör) + 420 kV, 160/250 MVAr Ayarlanabilir Reaktör + 154 kV, 1 Fider (3. Trafo) + OG Metal Clad Şalt İlavesi</t>
  </si>
  <si>
    <t>Devam Ediyor.</t>
  </si>
  <si>
    <t>Taşoluk 380 GIS</t>
  </si>
  <si>
    <t>380/154 kV, 2x250 MVA + 154 kV, 3 Fider (Ototrafo-1, 2, 3. Trafo) + OG Metal Clad + Kumanda Yenileme</t>
  </si>
  <si>
    <t>Sağmalcılar - Çağlayan  Kablosu (Fiber Optikli)</t>
  </si>
  <si>
    <t>380 kV, 2000 mm², 11 km Kablo</t>
  </si>
  <si>
    <t xml:space="preserve">Alibeyköy 380 TM Tevsiat </t>
  </si>
  <si>
    <t>380 kV, 2 Fider (Verbana, Reaktör) + 420 kV, 160/250 MVAr Ayarlanabilir Şönt Reaktör</t>
  </si>
  <si>
    <t xml:space="preserve">Ambarlı 380 TM Tevsiat </t>
  </si>
  <si>
    <t>380 kV, 1 Fider (İkitelli)</t>
  </si>
  <si>
    <t>İhalesi Yapılmadı.</t>
  </si>
  <si>
    <t xml:space="preserve">Çatalca 380 TM </t>
  </si>
  <si>
    <t xml:space="preserve">380/154 kV, 1. ve 2. Bank Fideri + 154/33 kV, 1. ve 2. Trafo Fideri </t>
  </si>
  <si>
    <t>Alibeyköy-Yıldıztepe E.İ.H Yenileme</t>
  </si>
  <si>
    <t>380 kV, 2x2BX1272 MCM + 154 kV, 2x1272 MCM 2,5 km (Yeni Güzergah) + 380 kV, 2x2Bx1272 MCM + 154 kV, 2x1272 MCM 1,5 km (Yenileme)</t>
  </si>
  <si>
    <t xml:space="preserve">Etiler GIS (Aynı Sahada) </t>
  </si>
  <si>
    <t>380/154 kV, 2x250 MVA + 154/33 kV, 3x100 MVA + 4. Trafo Fideri + 420 kV, 160-250 MVAr Ayarlanabilir Reaktör</t>
  </si>
  <si>
    <t>Çağlayan - Etiler Kablosu (Fiber Optikli)</t>
  </si>
  <si>
    <t xml:space="preserve">380 kV, 2000 mm² Kablo, 6,6 km </t>
  </si>
  <si>
    <t>Ambarlı DGKÇS - İkitelli EİH Yenileme (TTFO)</t>
  </si>
  <si>
    <t>380 kV, 2x3B 954 MCM, 22 km</t>
  </si>
  <si>
    <t>Hadımköy OSB GIS - Habipler EİH Kısmi Yenileme (TTFO)</t>
  </si>
  <si>
    <t>380 kV, 3B 954 MCM + 154 kV, 2x1272 MCM, 6 km</t>
  </si>
  <si>
    <t>Yıldıztepe Tevsiat</t>
  </si>
  <si>
    <t>380 kV, 2 Fider (Sağmalcılar, Çağlayan)</t>
  </si>
  <si>
    <t>Beşyüzevler - Silahtar Kablosu (Fiber Optikli)</t>
  </si>
  <si>
    <t>154 kV, 1600 mm² Kablo, 2,9 km</t>
  </si>
  <si>
    <t>Atışalanı GIS Yenileme ( Farklı Sahada)</t>
  </si>
  <si>
    <t>380 kV 1. ve 2. Bank Fideri + 154/33 kV 3x100 MVA+ 4. Trafo Fideri</t>
  </si>
  <si>
    <t>Topkapı Kablo İrtibatları (Fiber Optikli)</t>
  </si>
  <si>
    <t>154 kV, 1600 mm² Kablo, 4 + 3 + 0,5 km + 154 kV, 1600 mm² Kablo, 3 km Kablo Altyapısı (Atışalanı - Aksaray)</t>
  </si>
  <si>
    <t>Ambarlı - Sultanmurat  Kablosu (Fiber Optikli)</t>
  </si>
  <si>
    <t>154 kV, 2x1600 mm² Kablo, 9 km + 154 kV, 2 Fider (Sultanmurat-1, 2)</t>
  </si>
  <si>
    <t xml:space="preserve">Aksaray GIS </t>
  </si>
  <si>
    <t>154/33 kV, 3x100 MVA + 4. Trafo Fideri</t>
  </si>
  <si>
    <t xml:space="preserve">Bahçeşehir TM Tevsiat </t>
  </si>
  <si>
    <t>154/33 kV, 100 MVA Trafo + 154 kV, 2 Fider (3. ve 4. Trafo) ve OG Metal Clad Şalt</t>
  </si>
  <si>
    <t xml:space="preserve">Güneşli GIS </t>
  </si>
  <si>
    <t>Alibeyköy Brş. N. - Beşyüzevler -  Atışalanı (Bağcılar) Kablosu (Fiber Optikli)</t>
  </si>
  <si>
    <t>154 kV, 1600 mm² Kablo, 7 km</t>
  </si>
  <si>
    <t xml:space="preserve">Küçükköy TM Tevsiat </t>
  </si>
  <si>
    <t>154 kV, 1 Fider (Beşyüzevler)</t>
  </si>
  <si>
    <t>Silahtar GIS</t>
  </si>
  <si>
    <t>154/33 kV, 2x100 MVA Trafo</t>
  </si>
  <si>
    <t>Atışalanı - Aksaray Kablosu (Fiber Optikli)</t>
  </si>
  <si>
    <t>154 kV, 1600 mm² Kablo, 11 km</t>
  </si>
  <si>
    <t>Çatalca TM</t>
  </si>
  <si>
    <t>Çatalca TM İrtibat Hattı (TTFO)</t>
  </si>
  <si>
    <t>154 kV, 2x1272 MCM, 1 km (İki Ayrı Hat)</t>
  </si>
  <si>
    <t>Yenibosna - Veliefendi Kablosu Yenileme (Farklı Güzergahta)(Fiber Optikli)</t>
  </si>
  <si>
    <t>154 kV, 1600 mm² Kablo, 10 km</t>
  </si>
  <si>
    <t>Kasımpaşa GIS Tevsiat</t>
  </si>
  <si>
    <t>154/33 kV, 1. Trafo Fideri + OG Metal Clad</t>
  </si>
  <si>
    <t>İhale Aşamasında.</t>
  </si>
  <si>
    <t>Şişli GIS Tevsiat</t>
  </si>
  <si>
    <t>OG Metal Clad İlavesi</t>
  </si>
  <si>
    <t>Veliefendi GIS Tevsiat</t>
  </si>
  <si>
    <t>Küçükköy - Beşyüzevler Kablosu (Fiber Optikli)</t>
  </si>
  <si>
    <t>154 kV, 1600 mm² Kablo, 2,7 km</t>
  </si>
  <si>
    <t xml:space="preserve">Beşyüzevler GIS  </t>
  </si>
  <si>
    <t>Yakuplu - Beylikdüzü Kablosu (Fiber Optikli)</t>
  </si>
  <si>
    <t>154 kV, 1600 mm² Kablo, 6 km</t>
  </si>
  <si>
    <t>Beylikdüzü TM Tevsiat</t>
  </si>
  <si>
    <t>154 kV, 1 Fider (Yakuplu GIS)</t>
  </si>
  <si>
    <t>Veliefendi TM Tevsiat</t>
  </si>
  <si>
    <t>154 kV, 1 Fider (Yenibosna)</t>
  </si>
  <si>
    <t>Halkalı GIS</t>
  </si>
  <si>
    <t>Ataköy GIS</t>
  </si>
  <si>
    <t>154/33 kV, 2x100 MVA + 154 kV, 3. ve 4. Trafo Fideri + 50 MVAr Reaktör</t>
  </si>
  <si>
    <t>Çağlayan - Altıntepe Kablosu (Fiber Optikli)</t>
  </si>
  <si>
    <t>154 kV, 1600 mm² Kablo, 4 km</t>
  </si>
  <si>
    <t>Havalimanı TM (İstanbul Yenihavalimanı GIS Tevsiat)</t>
  </si>
  <si>
    <t>154/33 kV, 2x100 MVA Trafo + OG Şalt + Kumanda Binası</t>
  </si>
  <si>
    <t>Topkapı TM Tevsiat</t>
  </si>
  <si>
    <t>OG Şalt ve Kumanda Yenileme</t>
  </si>
  <si>
    <t>(Yenibosna – İkitelli) Brş. N.  – Halkalı GIS Kablosu (Fiber Optikli)</t>
  </si>
  <si>
    <t>154 kV, 2x1600 mm² Kablo, 2 km</t>
  </si>
  <si>
    <t>Kınalı TM</t>
  </si>
  <si>
    <t>Çanta RES Tevsiat</t>
  </si>
  <si>
    <t>154 kV, 1 Fider (Ağırmeşe)</t>
  </si>
  <si>
    <t>380 KV Verbena DGKÇS-Alibeyköy EİH Kalan Bakiye İşleri Tamamlama Projesi</t>
  </si>
  <si>
    <t>30 kV E.İ.H Deplase</t>
  </si>
  <si>
    <t>Ağırmeşe TM İrtibat Hatları (TTFO)</t>
  </si>
  <si>
    <t>380 kV, 2x3B 1272 MCM, (7+1) km + 154 kV, 2x1272 MCM, 1 km</t>
  </si>
  <si>
    <t>TEİAŞ 1. BÖLGE MÜDÜRLÜĞÜ</t>
  </si>
  <si>
    <t>ESENLER</t>
  </si>
  <si>
    <t>MUHTELİF İLÇE</t>
  </si>
  <si>
    <t>İSTANBUL YATIRIM İZLEME VE KOORDİNASYON BAŞKANLIĞI (YİKOB) - YATIRIM İZLEME MÜDÜRLÜĞÜ</t>
  </si>
  <si>
    <t>İSTANBUL YATIRIM İZLEME VE KOORDİNASYON BAŞKANLIĞI (YİKOB) - DOĞAL KAYNAKLAR, RUHSAT VE KÜLLTÜR VARLIKLARI MÜDÜRLÜĞÜ</t>
  </si>
  <si>
    <t>ULAŞTIRMA VE ALTYAPI BAKANLIĞI I. BÖLGE MÜDÜRLÜĞÜ</t>
  </si>
  <si>
    <t>SİLİVRİ BALIKÇI BARINAĞI TEVSİİ İNŞAATI</t>
  </si>
  <si>
    <t>70 metre rıhtım ve mendirek uzatılması</t>
  </si>
  <si>
    <t>-</t>
  </si>
  <si>
    <t>POYRAZKÖY BALIKÇI BARINAĞI ÇEKEK YERİ VE TRAVEL LİFT RIHTIMI İNŞAATI</t>
  </si>
  <si>
    <t>75 m mahmuz, 35x16 m travel lift rıhtım, 12.500 m2 geri saha betonu</t>
  </si>
  <si>
    <t>ANADOLU FENERİ BALIKÇI BARINAĞI İNŞAATI</t>
  </si>
  <si>
    <t xml:space="preserve">450 m ana mendirek, 95 m tali mendirek, 113 m çekek yeri, 250 m, 220 m, 170 m rıhtım </t>
  </si>
  <si>
    <t>RUMELİ KAVAĞI BALIKÇI BARINAĞI RIHTIM İNŞAATI</t>
  </si>
  <si>
    <t>190m uzunluğunda ana mendirek ile 147m uzunluğunda  rıhtım</t>
  </si>
  <si>
    <t>ANADOLU KAVAĞI BALIKÇI BARINAĞI RIHTIM İNŞAATI</t>
  </si>
  <si>
    <t>İki adet 40*6 metre kazıklı mendirek ve bir adet 180*6 metre kazıklı mendirek.</t>
  </si>
  <si>
    <t>TURİZM</t>
  </si>
  <si>
    <t xml:space="preserve">SİLİVRİ YAT LİMANI PROJESİ </t>
  </si>
  <si>
    <t>120 m uzunluğunda 
farklı açıklıklarda 
8 yüzer iskele</t>
  </si>
  <si>
    <t>KAPTAN LÜTFİ BERK KILAVUZLUK İSTASYONU MENDİREK VE RIHTIM İNŞAATI ETÜT PROJE İŞLERİ</t>
  </si>
  <si>
    <t xml:space="preserve">440 metre ana mendirek, 290 metre rıhtım </t>
  </si>
  <si>
    <t>GARİPÇE BALIKÇI BARINAĞI İNŞAATI</t>
  </si>
  <si>
    <t>135 m ana mendirek, 50 m rıhtım</t>
  </si>
  <si>
    <t xml:space="preserve">630 m ana mendirek, 185 tali mendirek, 185, 110, 80 m rıhtımlar, 50 m çekek </t>
  </si>
  <si>
    <t>PENDİK BALIKÇI BARINAĞI İNŞAATI</t>
  </si>
  <si>
    <t>90 tekne (küçük, orta, büyük) kapasiteli balıkçı barınağı</t>
  </si>
  <si>
    <t xml:space="preserve">KEGM YEŞİLYURT FENER İSKELESİ İNŞAATI </t>
  </si>
  <si>
    <t>30 m uzunluğunda T iskele</t>
  </si>
  <si>
    <t xml:space="preserve">YALIKÖY BALIKÇI BARINAĞI İNŞAATI  </t>
  </si>
  <si>
    <t>TÜRKİYE YAZMA ESERLER KURUMU BAŞKANLIĞI İSTANBUL BÖLGE MÜDÜRLÜĞÜ</t>
  </si>
  <si>
    <t>Müşavirlik, Veri Sayısallaştırma</t>
  </si>
  <si>
    <t>Makine Teçhizat Bakım Onarımı</t>
  </si>
  <si>
    <t xml:space="preserve">     Yazma Eserlerin Korunması</t>
  </si>
  <si>
    <t xml:space="preserve">     Muhtelif İşler</t>
  </si>
  <si>
    <t xml:space="preserve"> AVCILAR BELEDİYE BAŞKANLIĞI</t>
  </si>
  <si>
    <t>YAPIM İŞİ</t>
  </si>
  <si>
    <t>Yer teslimi ötelenmiştir.</t>
  </si>
  <si>
    <t>Avcılar Kültür Merkezi Ve Hizmet Binası Yapılması İşi</t>
  </si>
  <si>
    <t>Yeşilkent Mahallesi Kapalı Pazar Yeri Çelik Konstrüksiyon Ve Membran Kaplama Yapılması İşi</t>
  </si>
  <si>
    <t>2018 Yılı Avcılar İlçesinde Belediye Ek Hizmet Ve Kamu Binaları Bakım Ve Onarım Yapılması İşi</t>
  </si>
  <si>
    <t>Avcılar İlçesi Muhtelif Mahallelerde Sıcak Asfalt İle Yama Yapılması İşi</t>
  </si>
  <si>
    <t xml:space="preserve">Bağcılar İlçesi Hükümet Konağı Yapım İşi </t>
  </si>
  <si>
    <t>Betonarme Karkas</t>
  </si>
  <si>
    <t>Arnavutköy İlçesi Hükümet Konağı Yapım İşi</t>
  </si>
  <si>
    <t>Beyoğlu İlçe Emniyet Müdürlüğü Hizmet Binası İkmal İşi</t>
  </si>
  <si>
    <t>İstanbul İli Üsküdar İlçesi Bulgurlu Polis Merkezi Amirliği Yapım İşi (Kaba İnşaat ve Çevre İmalatları)</t>
  </si>
  <si>
    <t xml:space="preserve">Betonarme </t>
  </si>
  <si>
    <t>…..</t>
  </si>
  <si>
    <t>….</t>
  </si>
  <si>
    <t>İstanbul İli Fatih İlçesi Emniyet Müdürlüğü ve Polis Merkezi Amirliği Hizmet Binası Yapım İşi</t>
  </si>
  <si>
    <t>Betonarme</t>
  </si>
  <si>
    <t>İstanbul Nüfus ve Vatandaşlık İl Müdürlüğü Zeytinburnu Kimlik İşlem Merkezi Yapım İşi</t>
  </si>
  <si>
    <t>Çelik</t>
  </si>
  <si>
    <t>İstanbul İli Tuzla İlçesi Akfırat Mah. 2395 Parsel Üzerine İstanbul İl Göç İdaresi Müdürlüğü Tuzla Arşiv Binası Yapım İşi</t>
  </si>
  <si>
    <t>Süre talebi Hazine ve Maliye Bakanlığı'nda değerlendirme aşamasında.</t>
  </si>
  <si>
    <t>İhalesi 08.05.2019 tarihinde yapıldı.</t>
  </si>
  <si>
    <t>İhalesi iptal edildi. İlerleyen günlerde tekrar ihalesi yapılacak.</t>
  </si>
  <si>
    <t>İhalesi 18.06.2019 tarihinde yapılacaktır.</t>
  </si>
  <si>
    <t>2019 Mali Yılı Akaryakıt Alımı İşi</t>
  </si>
  <si>
    <t>Ulaştırma-Haberleşme</t>
  </si>
  <si>
    <t>Bağcılar Geneli Asfalt Yama Yapılması 2019</t>
  </si>
  <si>
    <t>Bağcılar 1. Bölge Bordür Tretuvar Tamiratı ve Tranşe Kaplama Yapılması 2019 İşi</t>
  </si>
  <si>
    <t>İmalat</t>
  </si>
  <si>
    <t>Bağcılar 2. Bölge Bordür Tretuvar Tamiratı ve Tranşe Kaplama Yapılması 2019 İşi</t>
  </si>
  <si>
    <t>Bağcılar 3. Bölge Bordür Tretuvar Tamiratı ve Tranşe Kaplama Yapılması 2019 İşi</t>
  </si>
  <si>
    <t>Bağcılar 4. Bölge Bordür Tretuvar Tamiratı ve Tranşe Kaplama Yapılması 2019 İşi</t>
  </si>
  <si>
    <t>Cadde Ve Sokaklarda Acil Bordür, Tretuvar, Granit Ve Andezit Tamiratı Yapılması İşi 2019</t>
  </si>
  <si>
    <t>Muhtelif Tadilat İşleri Yapılması 2019</t>
  </si>
  <si>
    <t>Belediyemize Ait Araçların 2019 Yılı Trafik Sigortalarının Yapılması</t>
  </si>
  <si>
    <t>Bağcılar Belediyesi 2019 Yılı Elektronik Güvenlik Sistemi Bakım İşi</t>
  </si>
  <si>
    <t>Bağcılar Genelinde Kullanılmak Üzere Beton Temini İşi 2019</t>
  </si>
  <si>
    <t>Yeni Belediye Hizmet Binasına Tefrişat Alımı işi</t>
  </si>
  <si>
    <t>Bağcılar Hizmet Binası Mimari Uygulama ve Dekorasyon Yapılması</t>
  </si>
  <si>
    <t>Bağcılar Belediyesi Normal ve Kış Çalışmalarında Kullanılmak Üzere Kamyon-Kamyonet ve İş Makinası Kiralanması İşi 2018-2019</t>
  </si>
  <si>
    <t>Bağcılar 1inci Bölge Cadde ve Sokakların Düzenlenmesi 2018</t>
  </si>
  <si>
    <t>Bağcılar 3üncüBölge Cadde ve Sokakların Düzenlenmesi İşi 2018</t>
  </si>
  <si>
    <t>Bağcılar Geneli Asfalt Kaplama Yapılması 2019</t>
  </si>
  <si>
    <t>İhale Aşamasında</t>
  </si>
  <si>
    <t>Bağcılar 1 ve 2 Bölge Asfalt Yama Yapılması 2019</t>
  </si>
  <si>
    <t>Bağcılar 3 ve 4 Bölge Asfalt Yama Yapılması 2019</t>
  </si>
  <si>
    <t>30000 Ton Asfalt ve Emülsiyon Alımı İşi 2019</t>
  </si>
  <si>
    <t>ihalesi yapıldı</t>
  </si>
  <si>
    <t>Bağcılar Geneli Parklarda Bulunan 23 Adet Süs Havuzunun Yıllık Bakımlarının Yapılması 2019 İşi</t>
  </si>
  <si>
    <t>Fen İşleri Bünyesinde Kullanılmak Üzere Hırdavat Malzemesi Alımı</t>
  </si>
  <si>
    <t>Başkanlık Hizmet Binası Sunucu, Ağ Cihazları, Yedekleme Cihazı ve Veri Depolama Ünitesi</t>
  </si>
  <si>
    <t>BAĞCILAR BELEDİYE BAŞKANLIĞI</t>
  </si>
  <si>
    <t>26.09.2019</t>
  </si>
  <si>
    <t>Devam Ediyor</t>
  </si>
  <si>
    <t>BİTTİ</t>
  </si>
  <si>
    <t>YER TESLİMİ AŞAMASINDA</t>
  </si>
  <si>
    <t xml:space="preserve">İhale aşamasında </t>
  </si>
  <si>
    <t xml:space="preserve">BAHÇELİEVLER BELEDİYE BAŞKANLIĞI </t>
  </si>
  <si>
    <t>Bahçelievler İlçesi Dahilindeki Parkların Ve Yeşil Alanların Onarım, Revizyon Ve Yapım İşi.</t>
  </si>
  <si>
    <t>Taşıt Kiralama Hizmet İşi</t>
  </si>
  <si>
    <t>Platform Dizaynlı Teleskobik Vinç Aracı Kiralama İşi</t>
  </si>
  <si>
    <t>Sürücüsüz Kamyon Kiralama İşi</t>
  </si>
  <si>
    <t>Kum Alımı İşi</t>
  </si>
  <si>
    <t>Asfalt Alımı İşi</t>
  </si>
  <si>
    <t>Bahçelievler İlçesi Yağmursuyu Kanalı İnşaatı İşi</t>
  </si>
  <si>
    <t>Kudret Saraçoğlu İmam Hatip Ortaokulu   İle İhkib Yenibosna Mesleki Ve Teknik Anadolu Lisesi Arasına Küçük Tip  Kapalı Spor Salonu İnşaatı İşi</t>
  </si>
  <si>
    <t>Bahçelievler Kongre Merkezi Cephe Temizlik Sistemi, Mutfak Ekipmanları İle Tesisatı, Led Ekran Sistemi İle Tesisatı, Ve Otopark Katlarına Epoksi Yapılması İnşaatı İşi</t>
  </si>
  <si>
    <t>Bahçelievler Bölgesi İdare Malı Beton Parke,Bordür İle Yol Onarım İşi</t>
  </si>
  <si>
    <t>Kocasinan Bölgesi İdare Malı Beton Parke,Bordür İle Yol Onarım İşi</t>
  </si>
  <si>
    <t>Yenibosna Bölgesi İdare Malı Beton Parke,Bordür İle Yol Onarım İşi</t>
  </si>
  <si>
    <t>İmamı Müslim Camii Kurşun Kaplama İşleri</t>
  </si>
  <si>
    <t>İmam Mustafa Efendi Cami Son Cemaat Yeri Silikon Cephe Kaplama İşi</t>
  </si>
  <si>
    <t>Bahçelievler İlçesi İmam-I Azam Ve Kocasinan Siteler Camilerine Asansör Yaptırılması İşi</t>
  </si>
  <si>
    <t>Yol Yapım Ve Onarım Çalışmalarından Biriken Toprak Ve Molozların Nakli İşi</t>
  </si>
  <si>
    <t>Beton Yol Elemanları Alımı İşi</t>
  </si>
  <si>
    <t>Şehit Erol Olçok Mesleki Ve Teknik Anadolu Lisesi Küçük Tip Kapalı Spor Salonu İnşaatı İşi</t>
  </si>
  <si>
    <t>Mehmet Akif Çok Proğramlı Anadolu Lisesi Fore Kazık İnşaatı İşi</t>
  </si>
  <si>
    <t>Bahçelievler Belediye Spor Ve Kültür Kompleksleri Onarım İşi</t>
  </si>
  <si>
    <t>Altı  Aylık Sürücüsüz Kamyon Kiralama İşi</t>
  </si>
  <si>
    <t>720 Takvim Günü</t>
  </si>
  <si>
    <t>547 Takvim Günü</t>
  </si>
  <si>
    <t>500 Takvim Günü</t>
  </si>
  <si>
    <t>İHALE AŞAMASINDA</t>
  </si>
  <si>
    <t>BAŞAKŞEHİR BELEDİYE BAŞKANLIĞI</t>
  </si>
  <si>
    <t>Başakşehir İlçesi Sokak Ve Caddelerinde Altyapı Ve Üstyapı İşleri Yapılması</t>
  </si>
  <si>
    <t>Yol Bakım Onarım İşlerinde İş Makinası Çalıştırılması Hizmet Alımı</t>
  </si>
  <si>
    <t>2019 Yılı Okullarda Onarım Ve Tadilat Yapılması</t>
  </si>
  <si>
    <t>İlçe Genelindeki Kamu Binalarında Onarım ve Tadilat İşleri Yapılması</t>
  </si>
  <si>
    <t>ESENLER BELEDİYE BAŞKANLIĞI</t>
  </si>
  <si>
    <t>Fen İşleri Müdürlüğü Yol Bakım Amirliğinde Kullanılmak Üzere Kum, Çimento, Beton, Demir ve Tuğla Alınması İşi</t>
  </si>
  <si>
    <t>Altyapı</t>
  </si>
  <si>
    <t>Esenler genelinde kullanılmak üzere asfalt döküm aracı, kombine aracı, kar küreme ve tuzlama araçları kiralanması hizmet alınması işi</t>
  </si>
  <si>
    <t>Araç Kiralama</t>
  </si>
  <si>
    <t>Esenler Gençlik Merkezi ve Spor Salonu Yapılması İşi</t>
  </si>
  <si>
    <t>İnşaat, Sosyal, Eğitim ve Spor</t>
  </si>
  <si>
    <t>Müteferrik Kamu Hizmet Binaları Yapılması Yapım İşi</t>
  </si>
  <si>
    <t>Hizmet Tesisi</t>
  </si>
  <si>
    <t>Esenler genelinde hız kesici set, baskı beton ile bordür, tretuar ve yol tamiri yapılması işi</t>
  </si>
  <si>
    <t>Yol Bakım Onarım</t>
  </si>
  <si>
    <t>Esenler Öğrenci Yurdu İkmal İnşaatının Yapılması İşi</t>
  </si>
  <si>
    <t>İkmal İnşaatı</t>
  </si>
  <si>
    <t>Esenler genelindeki cadde ve sokaklarda yol bakım ve onarımı, yağmursuyu kanalı ve ızgaralarının bakımı ve temizliği, su baskınlarında ve kar yağışlarında müdahale yapılması hizmet alınması işi</t>
  </si>
  <si>
    <t>Esenler Belediyesi hudutları dahilinde kullanılmak üzere plent altı asfalt betonu ve bitümlü yapıştırıcı alımı işi</t>
  </si>
  <si>
    <t>Esenler İlçesi Atışalanı bölgesinde idare malı asfalt yama, baca ve ızgara yükseltilmesi yapılması işi</t>
  </si>
  <si>
    <t>Esenler İlçesi Esenler bölgesinde idare malı asfalt yama yapılması işi</t>
  </si>
  <si>
    <t>Esenler genelindeki okullarda ve camiilerde tadilat yapılması işi</t>
  </si>
  <si>
    <t>Bina Bakım Onarım</t>
  </si>
  <si>
    <t>Esenler genelinde yağmursuyu kanalı, ızgara, duvar, bordür, tretuar ve yol yapılması işi</t>
  </si>
  <si>
    <t>İNŞAAT</t>
  </si>
  <si>
    <t>39 adet SMÖ Yapı Projelendirilmesi</t>
  </si>
  <si>
    <t>Malta Çarşısı Sokak Sağlıklaştırma Projelerinin Hazırlanması</t>
  </si>
  <si>
    <t>İstanbul İli, Fatih İlçesi, Dervişali Mahallesi, 2607 Ada 36 Parselde Bulunan SMÖ Yapının Rölöve, Restitüsyon, Restorasyon, Rekonstrüksiyon, İnşaat, Elektrik, Makine Projeleri Ve Zemin Etüdü Raporunun Hazırlatılması İşi</t>
  </si>
  <si>
    <t>Hacı Ferhat Sıbyan Mektebi (2191/9) Projelendirilmesi</t>
  </si>
  <si>
    <t>DEVAM EDİYOR</t>
  </si>
  <si>
    <t>Tuti Abdullatif Efendi Medresesi (2442/11) Projelendirilmesi</t>
  </si>
  <si>
    <t>Arasta Hamamı (715/24) Projelendirilmesi</t>
  </si>
  <si>
    <t>Cağaloğlu Lisesi Müştemilat Yapısı (293/2) Projelendirilmesi</t>
  </si>
  <si>
    <t>Haydarpaşa Medresesi (2183/17) Projelendirilmesi</t>
  </si>
  <si>
    <t>Topkapı  Sur Duvarlarındaki T61-T62 Burçları Arası Projelendirilmesi</t>
  </si>
  <si>
    <t>Uncu Hafız Halil Medresesi (2013/14) Projelendirilmesi</t>
  </si>
  <si>
    <t>Bukoleon Sarayı (86/37) Projelendirilmesi</t>
  </si>
  <si>
    <t>Aspar Sarnıcı (1913 ada-Çarşamba Çukurbostan) Projelendirilmesi</t>
  </si>
  <si>
    <t>Makios Sarnıcı (1732 ada-Fındıkzade Çukurbostan) Projelendirilmesi</t>
  </si>
  <si>
    <t>Şeyh Bedrettin Nam Perşembe Pazarı Tekkesi (2472/33) Projelendirilmesi</t>
  </si>
  <si>
    <t>Muhtelif Mahallelerde 2 SMÖ YAPI Projelendirilmesi (2640/10 ve 1840/4)</t>
  </si>
  <si>
    <t>1348 ada 31 parsel SMÖ Yapı Projelendirilmesi</t>
  </si>
  <si>
    <t>Eminönü bölgesi 6. Grup SMÖ Yapılar Projelendirilmesi</t>
  </si>
  <si>
    <t>Küçük Ayasofya Mah. 135 ada 14 parselde yer alan smö yapının projelendirilmesi</t>
  </si>
  <si>
    <t>Küçük Ayasofya Mah. 135 ada 15 parselde yer alan smö yapının projelendirilmesi</t>
  </si>
  <si>
    <t xml:space="preserve">Balat Mah. 1912 ada 1 parselde yer alan smö yapının projelendirilmesi </t>
  </si>
  <si>
    <t>Kocamustafapaşa Mah. 1277 ada 1 parselde yer alan smö yapının projelendirilmesi</t>
  </si>
  <si>
    <t>Hüsambey, Kırkçeşme Ve Şeyh Resmi Mahalleleri Yenileme Alanı Projelendirilmesi</t>
  </si>
  <si>
    <t>Süleymaniye Yenileme Alanı  (267 adet SMÖ Yapı) Projelendirilmesi</t>
  </si>
  <si>
    <t>Süleymaniye Yenileme Alanı  (59 adet SMÖ Yapı) Projelendirilmesi</t>
  </si>
  <si>
    <t>Süleymaniye Yenileme Alanı  (19 adet SMÖ Yapı) Projelendirilmesi</t>
  </si>
  <si>
    <t>Fatih İlçe Genelinde Cephe Sağlıklaştırma Yapım İşi</t>
  </si>
  <si>
    <t>Mimar Sinan Stadı Yenileme Alanı Yenileme Avan Projesi Hizmet Alımı</t>
  </si>
  <si>
    <t xml:space="preserve">Nişanca ve Sultanahmet Bölgeleri Kentsel Yenileme Alanı Yenileme Avan Projesi Hazırlatılması İşi </t>
  </si>
  <si>
    <t>Beyazıtağa (Sur 1), Ereğli Mahalleleri Yenileme Alanı Projelendirilmesi</t>
  </si>
  <si>
    <t>Mevlanakapı – Silivrikapı - Sümbülefendi Mahalleleri Yenileme Alanı Yenileme Avan Projesinin Hazırlatılması İşi</t>
  </si>
  <si>
    <t>Sümbül Efendi Mahallesi, 1177 Ada 166 Parselde Sümbül Efendi Ortaokulu’nun Mimari, Mühendislik ve Çevre Düzenleme Projeleri ile Zemin Etüdü Raporu’nun Hazırlatılması Hizmet Alım İşi</t>
  </si>
  <si>
    <t>146 ada 14 parsel Silahtar Mektebi rölöve, Restitüsyon, Restorasyon, İnşaat, Elektrik, Mekanik Projelerinin Hazırlatılması İşi</t>
  </si>
  <si>
    <t>Süleymaniye Yenileme Alanı 1.ve 2. Etap Kapsamında yer alan 10 adet tescilli sivil mimarlık örneği yapının basit bakım onarım yapım işi</t>
  </si>
  <si>
    <t>Şeker Han  (1923 ada) Projelendirilmesi</t>
  </si>
  <si>
    <t>2019 NİSAN</t>
  </si>
  <si>
    <t>Fatih İlçesi, 1732 Adada Yer Alan Makios Sarnıcı Duvarlarındaki Tel Örgü Sisteminin Kaldırılması, Bitki Temizliği İle Yeniden Montajının Yapılması İşi</t>
  </si>
  <si>
    <t>Dimitrie Cantemir Evi ve Kilise Yapıları (2309/1) Projelendirilmesi</t>
  </si>
  <si>
    <t>FATİH BELEDİYE BAŞKANLIĞI</t>
  </si>
  <si>
    <t>İstanbul İli Fatih İlçesi Dahilindeki Park Ve Meydanlardaki Aydınlatmaların Bakım Ve Onarım İşi</t>
  </si>
  <si>
    <t xml:space="preserve"> AYDINLATMA BAKIM VE ONARIM ( HİZMET ALIMI- YAPIM İŞLERİ- MAL ALIM İŞLERİ)</t>
  </si>
  <si>
    <t>İstanbul İli Fatih İlçesi Dahilindeki Kamu Binalarının  Bakım Onarım ve Yenileme İşi</t>
  </si>
  <si>
    <t>BİNA BAKIM VE ONARIM  ( HİZMET ALIMI- YAPIM İŞLERİ- MAL ALIM İŞLERİ)</t>
  </si>
  <si>
    <t>İstanbul İli Fatih İlçe Sınırları Dahilinde Yapılan Çalışmalardan Çıkan Ve Belediyemize Ait Yenikapı Ve Diğer Moloz Toplama Sahalarında Biriken Molozların İBB 'nin Tespit Ettiği Döküm Sahasına Nakli İşi</t>
  </si>
  <si>
    <t>MOLOZ NAKLİ  ( HİZMET ALIMI- YAPIM İŞLERİ- MAL ALIM İŞLERİ)</t>
  </si>
  <si>
    <t>Beton Elemanları Ve Kent Mobilyası Alımı</t>
  </si>
  <si>
    <t>TAŞ ALIMI (MAL ALIM İŞLERİ)</t>
  </si>
  <si>
    <t>Eminönü Bölgesinde Kalan Muhtelif Cadde Ve Sokakların Bakım Onarım Ve Yenileme İnşaatı İşi</t>
  </si>
  <si>
    <t>YOL BAKIM VE ONARIM  ( HİZMET ALIMI- YAPIM İŞLERİ- MAL ALIM İŞLERİ)</t>
  </si>
  <si>
    <t>Haliç Sahil Yolu ve Fevzipaşa Caddesi Arasında  Kalan  Muhtelif Cadde Ve Sokakların Bakım Onarım Ve Yenileme İnşaatı İşi</t>
  </si>
  <si>
    <t>Millet Caddesi ve Kennedy Caddesi Arasında  Kalan  Muhtelif Cadde Ve Sokakların Bakım Onarım Ve Yenileme İnşaatı İşi-</t>
  </si>
  <si>
    <t>Fevzipaşa Caddesi ve Millet Caddesi Arasında  Kalan  Muhtelif Cadde Ve Sokakların Bakım Onarım Ve Yenileme İnşaatı İşi</t>
  </si>
  <si>
    <t>İstanbul İli Fatih İlçe Geneli Ve Eminönü Bölgesinde Bulunan Cadde Ve Sokakların Bakım,Onarım Ve Derz Yapım İşi</t>
  </si>
  <si>
    <t>6000 mt 20*30*8 CM BAZALT OLUK TAŞI  ALIMI İŞİ</t>
  </si>
  <si>
    <t>7.500,00 Ton Asfalt -25,00 Ton Emülsiyon Mal Alımı İşi</t>
  </si>
  <si>
    <t>ASFALT ALIMI (MAL ALIMI İŞLERİ)</t>
  </si>
  <si>
    <t>YEŞİL ALAN VE BAKIM ONARIM ( HİZMET ALIMI- YAPIM İŞLERİ- MAL ALIM İŞLERİ)</t>
  </si>
  <si>
    <t>1. Bölge Park Ve Yeşil Alanlarının Çevre Düzenlemesi Ve Tadilatı İşi</t>
  </si>
  <si>
    <t>2. Bölge Park Ve Yeşil Alanlarının Çevre Düzenlemesi Ve Tadilatı İşi</t>
  </si>
  <si>
    <t>3. Bölge Park Ve Yeşil Alanlarının Çevre Düzenlemesi Ve Tadilatı İşi</t>
  </si>
  <si>
    <t>GÜNGÖREN BELEDİYE BAŞKANLIĞI</t>
  </si>
  <si>
    <t>KAMU</t>
  </si>
  <si>
    <t>Muhtelif Mabedlerde Yapım, Tadilat ve Onarım İşi</t>
  </si>
  <si>
    <t>GÜNÖREN</t>
  </si>
  <si>
    <t>KABA İNŞAAT YAPIM,
TADİLAT VE ONARIM</t>
  </si>
  <si>
    <t>2019 Yılı Güngören İlçesinde  Yol ve Yaya Kaldırımlarında
 Parketaş Onarımı Yapılması İşi</t>
  </si>
  <si>
    <t>YOL BAKIM, ONARIM</t>
  </si>
  <si>
    <t>İSTANBUL BÜYÜKŞEHİR BELEDİYE BAŞKANLIĞI</t>
  </si>
  <si>
    <t>Raylı Sistem Araç Alımı</t>
  </si>
  <si>
    <t>Metro Aracı (68 adet)</t>
  </si>
  <si>
    <t>2008</t>
  </si>
  <si>
    <t>2020</t>
  </si>
  <si>
    <t>Kabataş-Mecidiyeköy-Mahmutbey Metro Hattı</t>
  </si>
  <si>
    <t>Metro Aracı (300 adet), Raylı Sistem (24,50 km), Raylı Sistem Elektromekanik (24,50 km)</t>
  </si>
  <si>
    <t>2023</t>
  </si>
  <si>
    <t>Ataköy-İkitelli Metro Hattı</t>
  </si>
  <si>
    <t>Metro Aracı (72 adet), Raylı Sistem İnşaat+Elektromekanik (13,40 km)</t>
  </si>
  <si>
    <t>2015</t>
  </si>
  <si>
    <t>2022</t>
  </si>
  <si>
    <t>Kirazlı-Halkalı Metro Hattı</t>
  </si>
  <si>
    <t>Metro Aracı (272 adet), Raylı Sistem İnşaat+Elektromekanik (9,70 km)</t>
  </si>
  <si>
    <t>Başakşehir-Kayaşehir Metro Hattı</t>
  </si>
  <si>
    <t>Metro Aracı (64 adet), Raylı Sistem İnşaat+Elektromekanik (6 km)</t>
  </si>
  <si>
    <t>2016</t>
  </si>
  <si>
    <t>Mahmutbey-Bahçeşehir Metro Hattı</t>
  </si>
  <si>
    <t>Metro Aracı (220 adet), Raylı Sistem İnşaat+Elektromekanik (16,20 km)</t>
  </si>
  <si>
    <t>Tramvay Aracı Alımı [39]</t>
  </si>
  <si>
    <t>Revize Fizibilite Etüdü, Tramvay Aracı (57 adet)</t>
  </si>
  <si>
    <t>2018</t>
  </si>
  <si>
    <t>Vezneciler - Arnavutköy Metro Hattı [62]</t>
  </si>
  <si>
    <t>Metro Aracı (105 adet), Raylı Sistem İnşaat+Elektromekanik (32,65 km), Revize Fizibilite Etüdü</t>
  </si>
  <si>
    <t>Üsküdar-Altunizade-Ümraniye-Dudullu Metro Hattı [55]</t>
  </si>
  <si>
    <t>Metro Aracı (126 Adet), Raylı Sistem İnşaat+Elektromekanik (20 km)</t>
  </si>
  <si>
    <t>2007</t>
  </si>
  <si>
    <t>Ümraniye-Ataşehir-Göztepe Metro Hattı</t>
  </si>
  <si>
    <t>Metro Aracı (56 adet), Raylı Sistem İnşaat+Elektromekanik (13 km)</t>
  </si>
  <si>
    <t>Kaynarca-Pendik-Tuzla Metro Hattı</t>
  </si>
  <si>
    <t>Metro Aracı (110 adet), Raylı Sistem İnşaat+Elektromekanik (11,90 km)</t>
  </si>
  <si>
    <t>Çekmeköy-Sultanbeyli Metro Hattı</t>
  </si>
  <si>
    <t>Metro Aracı (114 adet), Raylı Sistem İnşaat+Elektromekanik (11 km)</t>
  </si>
  <si>
    <t>İstanbul Metroları Araç Alımı [41]</t>
  </si>
  <si>
    <t>Metro Aracı (320 adet)</t>
  </si>
  <si>
    <t>Atık Yakma ve Enerji Üretim Tesisi [120]</t>
  </si>
  <si>
    <t>Atık Yakma Tesisi (1 adet)</t>
  </si>
  <si>
    <t>2021</t>
  </si>
  <si>
    <t>Sızıntı Suyu Arıtma Tesisi [120]</t>
  </si>
  <si>
    <t>Sızıntı Suyu Arıtma Tesisi (1 adet)</t>
  </si>
  <si>
    <t>2019</t>
  </si>
  <si>
    <t>Endüstriyel Atık Termal Bertaraf Tesisi [127]</t>
  </si>
  <si>
    <t>Atık Yakma Tesisi (1 adet), Fizibilite Etüdü (1 adet)</t>
  </si>
  <si>
    <t>HACIOSMAN-YENİKAPI</t>
  </si>
  <si>
    <t>BEŞİKTAŞ-BEYOĞLU-ŞİŞLİ-BAĞCILAR-EYÜP</t>
  </si>
  <si>
    <t>BAKIRKÖY-BAHÇELİEVLER</t>
  </si>
  <si>
    <t>BAHÇELİEVLER-BAĞCILAR-KÜÇÜKÇEKMECE</t>
  </si>
  <si>
    <t>BAĞCILAR-BAŞAKŞEHİR-KÜÇÜKÇEKMECE</t>
  </si>
  <si>
    <t>FATİH-SULTANGAZİ</t>
  </si>
  <si>
    <t>ÜSKÜDAR-ÜMRANİYE-ÇEKMEKÖY</t>
  </si>
  <si>
    <t>ÜMRANİYE-ATAŞEHİR-KADIKÖY</t>
  </si>
  <si>
    <t>PENDİK-TUZLA</t>
  </si>
  <si>
    <t>ÇEKMEKÖY-SANCAKTEPE-SULTANBEYLİ</t>
  </si>
  <si>
    <t>ÜMRANİYE-ATAŞEHİR-KADIKÖY-MALTEPE-KÜÇÜKÇEKMECE-BAKIRKÖY-BAHÇELİEVLER-ZEYTİNBURNU-FATİH</t>
  </si>
  <si>
    <t>ŞİLE/KÖMÜRCÜODA</t>
  </si>
  <si>
    <t>Hizmet Binası Yapımı</t>
  </si>
  <si>
    <t>Yol Yapımı</t>
  </si>
  <si>
    <t>Kanal Yapımı</t>
  </si>
  <si>
    <t>Yol Bakım İşleri</t>
  </si>
  <si>
    <t>inşaat</t>
  </si>
  <si>
    <t>bakım onarım</t>
  </si>
  <si>
    <t>KAĞITHANE BELEDİYE BAŞKANLIĞI</t>
  </si>
  <si>
    <t>KÜÇÜKÇEKMECE BELEDİYE BAŞKANLIĞI</t>
  </si>
  <si>
    <t>MAL ALIMI</t>
  </si>
  <si>
    <t>YOL YAPIM</t>
  </si>
  <si>
    <t>ELEKTRİK</t>
  </si>
  <si>
    <t>MEKANİK</t>
  </si>
  <si>
    <t>BAKIM ONARIM</t>
  </si>
  <si>
    <t>3426 Parsel Tevfikbey Mah. Yeraltı Otoparkı Ve Açık Pazar Yeri Yapım İşi</t>
  </si>
  <si>
    <t>İstasyon Mh 154 Ada 13 Parsel Kültür Merkezi İnşaatı</t>
  </si>
  <si>
    <t>Yeşilova Mah. Kemal Aktaş Stadı Bina Ve Tribün Yapımı</t>
  </si>
  <si>
    <t>Yeni Mah. 8675 Parsel Yapılmakta Olan Rez.Konut Yapım İşi İkmal İnş.</t>
  </si>
  <si>
    <t>Kamu Binalarına Bakım Onarım Yapılması İşi</t>
  </si>
  <si>
    <t>Hizmet Binalarına Bakım Onarım Yapılması İşi</t>
  </si>
  <si>
    <t>Trafik Malzemesi Alımı Ve Yerine Montajı</t>
  </si>
  <si>
    <t>Bölgemiz Genelindeki Ana Ve Talihi Yollar İle Yeni Yapılacak Yolların Asfalt Kaplama İşlerinin Yapılması İşi</t>
  </si>
  <si>
    <t>Başkanlığımız Sınırları Dahilindeki Ana Ve Talihi Yollar İle Kamusal Alanların Aydınlatılması İşi</t>
  </si>
  <si>
    <t>İlçe Geneli İnşaat İşleri</t>
  </si>
  <si>
    <t>Fevziçakmak, S.Murat, Gültepe, Yeşilova, Kemalpaşa İle Beşyol Mahalleleri Ana Ve Talihi Yollarda Bordür Tretuvar Yapım Bakım Onarım İşi</t>
  </si>
  <si>
    <t>Halkalı İnönü Tevfikbey Ve Kartaltepe Mahalleleri Ana Ve Talihi Yollarda Bordür Tretuvar Yapım Bakım Onarım İşi</t>
  </si>
  <si>
    <t>2018 Yılı Jeneratör Yedek Parça Alımı Ve Yerine Montajı Mal Alım İşi</t>
  </si>
  <si>
    <t>M.Akif, Atatürk, Atakent Mahalleleri Ana Ve Talihi Yollarda Bordür Tretuvar Yapım Bakım Onarım İşi</t>
  </si>
  <si>
    <t>Cumhuriyet, Fatih, Cennet Ve Yenimahalle Mahalleleri Ana Ve Talihi Yollarda Bordür Tretuvar Yapım Bakım Onarım İşi</t>
  </si>
  <si>
    <t>Başkanlığa Ait Kültür Merkezi Ve Bilgi Evleri Sahne Işık Sistemleri Bakımı</t>
  </si>
  <si>
    <t>Hizmet Binaları Asansör Ve Yürüyen Merdiven İle Engelli Platformu Bakım Onarımı</t>
  </si>
  <si>
    <t>Hizmet Binaları Yangın Algılama Ve İhbar Sistemleri Bakım Onarım Hizmet Alım İşi</t>
  </si>
  <si>
    <t>Yeşilova Mah. Kemal Aktaş Stadı Bina Ve Tribün Yapımı Tamamlama İşi</t>
  </si>
  <si>
    <t>485-4896 Parsel Kartaltepe Mah. Ve 353 Ada 6 Parsel Atatürk Mah. Dini Tesis Uygulama Projesi Alım İşi</t>
  </si>
  <si>
    <t>Baca Izgara Yükselme İşi</t>
  </si>
  <si>
    <t>Cumhuriyet Mah. Soğuksu Dini Tesis Uygulama Projesi Yapım Hizmet Alım İşi</t>
  </si>
  <si>
    <t>Muhtelif Demir İşleri</t>
  </si>
  <si>
    <t>Halkalı Hayat Parkı Çok Amaçlı Salon Ve Sosyal Tesis Uygulama Projesi</t>
  </si>
  <si>
    <t>İnönü Mah. Pazaryeri Otopark Ve Park Yapım Uygulama Projesi Hizmet Alım İşi</t>
  </si>
  <si>
    <t>Küçükçekmece Kaymakamlığı Ek Hizmet Binası Yapım İşi</t>
  </si>
  <si>
    <t>Manuel Tuzak Ve Bariyerlerin Yıllık Bakımı İçin Yedek Parça Alımı Ve Yerine Montajı Mal Alım İşi</t>
  </si>
  <si>
    <t>Müzik Akademisi Ve İmam Buhari Külliyesine Tabela Yapımı Ve Yerine Montajı Mal Alım İşi</t>
  </si>
  <si>
    <t>Sultanmurat Sultan Cafeye Mobilya Alım İşi</t>
  </si>
  <si>
    <t>Çekmece Bölgesi Dahilindeki Muhtelif Park, Piknik Ve Yeşil Alanların Bakım Onarımı Ve Revizyonu Yapım İşi</t>
  </si>
  <si>
    <t>Halkası Bölgesi Dahilindeki Muhtelif Park, Piknik Ve Yeşil Alanların Bakım Onarımı Ve Revizyonu Yapım İşi</t>
  </si>
  <si>
    <t>Selçuklu Ve Soğuksu Macera Parklarının Yıllık Bakım Ve Onarım Alım İşi</t>
  </si>
  <si>
    <t>Park ve Peyzaj Projelerinin Yapılması</t>
  </si>
  <si>
    <t>Bakım-Dnarım</t>
  </si>
  <si>
    <t>Pendik Geneli Park ve Peyzaj Düzenleme Yapım İşi</t>
  </si>
  <si>
    <t>Pendik Geneli Park ve Kamusal Alanlarda Peyzaj Düzenleme, Tamir ve Tadilat Yapılması İşi</t>
  </si>
  <si>
    <t>8,395,585.00</t>
  </si>
  <si>
    <t>İlçe Genelindeki Yollara Asfalt Serim Çalışması Yapılması</t>
  </si>
  <si>
    <t>İlçe Genelindeki Yollar Üzerinde Asfalt Yama Çalışması Yapılması</t>
  </si>
  <si>
    <t>İlçe Genelindeki Yollarda Bordür-Tretuvar Kilit Taşı Yapımı ve Tamiratı İle İlgili Çalışmalar</t>
  </si>
  <si>
    <t>İlçe Genelinde Yağmur Suyu Şebekesi Yapılması</t>
  </si>
  <si>
    <t>İlçe Genelindeki Atık Su Şebekesi Yapılması</t>
  </si>
  <si>
    <t>Diğerleri ( Yer altı Çöp Konteyneri Yapım İşi)</t>
  </si>
  <si>
    <t>Diğer Kamu Kurumlarına (Tamirat ve Diğer Giderler)</t>
  </si>
  <si>
    <t>İlçe Genelindeki Izgaraların Temizliğinin Yapılması</t>
  </si>
  <si>
    <t>Kavakpınar Mahallesinde Yeni Bağlantı Yolları İmalatının Yapılması</t>
  </si>
  <si>
    <t>4,6 numaralı işler kapsamında yapılacaktır.</t>
  </si>
  <si>
    <t>Kurtköy Mahallesi Selçuklu Caddesinden Havalimanı Kavşağına Kadar Ulaşan Kurtköy Dere Yolu Caddesinin Yapılması</t>
  </si>
  <si>
    <t>--</t>
  </si>
  <si>
    <t>Velibaba Mahallesine Girişi ve İç Ulaşımı Rahatlatacak Kavşak Çalışmasının Yapılması</t>
  </si>
  <si>
    <t>Arsa alımları ve Kamulaştırmalar</t>
  </si>
  <si>
    <t>Pendik genelindeki arsa alımlarını ve kamulaştırmaları kapsamaktadır.</t>
  </si>
  <si>
    <t>Diğer müdürlüklerden gelen kamulaştırma talebinin az olması ve arsa satın alma ihtiyacının olmaması.</t>
  </si>
  <si>
    <t>Kavakpınar 1. Bölge İmar Uygulaması</t>
  </si>
  <si>
    <t>Kavakpınar Mahallesinin 50 Ha. Alanda imar uygulaması.</t>
  </si>
  <si>
    <t>Plan tadilat süreci dolayısı ile imar uygulama süresi durdurulmuştur.</t>
  </si>
  <si>
    <t>Uygulamalara ait Kontrollük Giderleri</t>
  </si>
  <si>
    <t>01.012019</t>
  </si>
  <si>
    <t>İmar uygulamalarına ait kontrollük giderleri, uygulama dosyası kadastroya geçtiğinde hesaplanmaktadır.</t>
  </si>
  <si>
    <t>Yeni yapılacak imar uygulama bölgeleri</t>
  </si>
  <si>
    <t>Diğer müdürlüklerden gelen imar uygulama taleplerine göre değerlendirilmektedir.</t>
  </si>
  <si>
    <t>Şeyhli-Kurtköy-Sanayi İmar Uygulaması</t>
  </si>
  <si>
    <t>Şeyhli-Kurtköy-Sanayi Mahallelerinde 255 Ha. Alanda imar uygulaması</t>
  </si>
  <si>
    <t>Yapı Tesis Projeleri Yapılması</t>
  </si>
  <si>
    <t>Pendik Genelinde İhtiyaç duyulan yapı, tesis projelerinin yapılmasını kapsamaktadır.</t>
  </si>
  <si>
    <t>İlçe genelinde ihtiyaç duyulacak yapı tesis projelerinin yapılması hedeflenmektedir.</t>
  </si>
  <si>
    <t>Kentsel Gelişim Projeleri Yapılması</t>
  </si>
  <si>
    <t>İlçe genelinde ihtiyaç duyulacak şehride dönüşüm yaratacak boyutta kentsel düzenleme projelerinin yapılması hedeflenmektedir.</t>
  </si>
  <si>
    <t>Sanayi Mahallesine Kültür Merkezi Bilgi Evi ve Spor Merkezi Yapılması</t>
  </si>
  <si>
    <t>İnşaat alanı 2326.20 m² dir.İçerisinde 
basketbol salonu, fitness salonu, masa tenisi salonu bulunmaktadır.</t>
  </si>
  <si>
    <t>Öğrencilerin ve mahallelilerin faydalanacağı bir tesis yapılması hedeflenmektedir</t>
  </si>
  <si>
    <t xml:space="preserve">Çamlık Mahallesi Hobi Bahçeleri ve Yaşlılar Evi Yapılması </t>
  </si>
  <si>
    <t>Çamlıkta 27525.26 m² proje alanına hobi bahçeleri ve rekreasyon alanları kapsamaktadır.</t>
  </si>
  <si>
    <t>Belediyemizin prestij projelerinden olan ve sıkça talep edilen türde hobi bahçeleri yapılması hedeflenmektedir.</t>
  </si>
  <si>
    <t>Bahçelievler Mahallesi Kent Meydanı Yapılması</t>
  </si>
  <si>
    <t>Yapılacak yeni Belediye binası ile hızlı tren istasyonu arasında kalan kısımlara kent meydanı yapılması.</t>
  </si>
  <si>
    <t>Yüksek hızlı trenin son durağının Pendik'te bulunması, bu alanın İstanbul'un girişi gibi kabul edilmesi vb. sebepler ile buradaki meydanın Selçuklu, Osmanlı ve modern tarzları birleştiren bir görünümle yenilmesi hedeflenmektedir.</t>
  </si>
  <si>
    <t>Çınardere Mahallesine Bilgi Evi ve Spor Merkezi Yapılması</t>
  </si>
  <si>
    <t>İnşaat alanı 22399.54 m² dir.İçerisinde 
yüzme havuzu, fitness salonu, minder sporları ve basketbol salonu bulunmaktadır.</t>
  </si>
  <si>
    <t>Güllübağlar Mahallesine Spor Kompleksi Yapılması</t>
  </si>
  <si>
    <t>İnşaat alanı 2326.20m² dir.İçerisinde 
basketbol salonu ve fitness salonu bulunmaktadır.</t>
  </si>
  <si>
    <t>Nüfus yoğunluğunun en fazla olduğu mahallernizden biri  olan Güllübağlar mahallesinde tüm Pendiklinin faydalanacağı biçimde bir spor kompleksi yapılması hedeflenmektedir.</t>
  </si>
  <si>
    <t>Kaynarca Mahallesi Spor ve Kültür Merkezi ile Yüzme Havuzu  Yapılması</t>
  </si>
  <si>
    <t>İnşaat alanı 11582.78m² dir.İçerisinde 
kapalı havuz, Çok amaçlı salon, basketbol salonu, jimnastik ve minder sporları salonu ve fitness salonu bulunmaktadır.</t>
  </si>
  <si>
    <t>Pendik'in en yoğun olan Kaynarca mahallesi bölgesinin ihtiyacı doğrultusunda spor kompleksi ve  kapalı yüzme havuzu yapılması hedeflenmektedir.</t>
  </si>
  <si>
    <t>Çınardere Mahallesi Hayaltepe Kafe ve Rekreasyon Alanı Yapım İşi</t>
  </si>
  <si>
    <t>İnşaat alanı 544.80m² dir.İçerisinde 
sosyal tesis bulunmaktadır.</t>
  </si>
  <si>
    <t>Pendiklinin aileleri ile birlikte piknik yapabilecekleri ve zaman geçirebilecekleri türde ulaşımınında kolay olması sebebi ile merkezi sayılan bu alanda nitelikli bir rekreasyon alanı ve kafe yapılması hedeflenmektedir.</t>
  </si>
  <si>
    <t>Kavakpınar Mahallesine Spor Kompleksi Yapılması</t>
  </si>
  <si>
    <t>İnşaat alanı 2615.27m² dir.İçerisinde 
basketbol salonu, jimnastik ve minder sporları salonu ve fitness salonu bulunmaktadır.</t>
  </si>
  <si>
    <t>Bölgenin ihtiyacı doğrultusunda spor kompleksi yapılması hedeflenmektedir.</t>
  </si>
  <si>
    <t>Yayalar Mahallesine Spor Kompleksi Yapılması</t>
  </si>
  <si>
    <t>İnşaat alanı 2326.2 m² dir.İçerisinde 
basketbol, plates, fitness ve masa tenisi salonları bulunmaktadır</t>
  </si>
  <si>
    <t>Nüfus yoğunluğunun her geçen gün artmakta olduğu Yayalar mahallesinde tüm Pendiklinin faydalanacağı biçimde bir kültür kompleksi yapılması hedeflenmektedir.</t>
  </si>
  <si>
    <t>Yayalar Mahallesine Marifet Tepesi Rekreasyon Çalışması Yapılması</t>
  </si>
  <si>
    <t>Rekreasyon alanı ve sosyal tesis yapılarak kullanıma açılması.</t>
  </si>
  <si>
    <t>Pendiklilerin aileleri ile birlikte piknik yapabilecekleri ve zaman geçirebilecekleri türde ulaşımınında kolay olması sebebi lie merkezi sayılan bu alanda nitelikli bir rekreasyon alanı ve kafe yapılması hedeflenmektedir.</t>
  </si>
  <si>
    <t>Metro İstasyonları Çevresi Meydan ve Park Yapılması İşleri</t>
  </si>
  <si>
    <t>Pendik genelinde metro duraklarında çevre düzenlemesi ve meydan yapılması.</t>
  </si>
  <si>
    <t>Pendik sınırları içerisindeki metro duraklarında ulaşım konforunun arttırılması amacıyla otopark, meydan ve park yapılamsı hedeflenmektedir.</t>
  </si>
  <si>
    <t>Köy Konakları Yapılması</t>
  </si>
  <si>
    <t>Plan ve fonksiyon bakımından uygun
görülen yerlere yapılacaktır. Kurtdoğmuş, Emirli, Göçbeyli ve Ballıca köylerine yapılacaktır. İçerisinde muhtarlık, dernek lokali ve köy kıraathanesi olacaktır.</t>
  </si>
  <si>
    <t>Göçbeyli ve Ballıca mahallelerine yapılması hedeflenmektedir.</t>
  </si>
  <si>
    <t>Ahmet Yesevi Mahallesi Yaren Dağı Düzenleme Yapılması</t>
  </si>
  <si>
    <t>İnşaat alanı 1175.88m² dir.İçerisinde 
sosyal tesis bulunmaktadır.</t>
  </si>
  <si>
    <t>Dumlupınar Mahallesine Mahalle Meydanı Yapılması</t>
  </si>
  <si>
    <t>Mahalle meydanı yapılması</t>
  </si>
  <si>
    <t>Mahallelilerin aileleri ile birlikte zaman geçirebilecekleri ve merkezi sayılan nitelikli bir rekreasyon alanı ve meydan yapılması hedeflenmektedir.</t>
  </si>
  <si>
    <t>Kurtköy Sağlık ve Spor Merkezi Yapım İşi</t>
  </si>
  <si>
    <t>İnşaat alanı 45 877.631 m² dir.İçerisinde 
fitness, jimnastik ve masa tenisi salonları bulunmaktadır.</t>
  </si>
  <si>
    <t>Sağlık ve sporun birarada olacağı tür ve biçimde bir merkez yapılması hedeflenmektedir.</t>
  </si>
  <si>
    <t>Esenyalı Mahallesi Yurt Binası</t>
  </si>
  <si>
    <t>İnşaat alanı 4.104.41 m² dir.İçerisinde 
derslikler, yatak odaları, çok amaçlı salon ve yemekhane bulunmaktadır.</t>
  </si>
  <si>
    <t>Esenyalı mahallesi okullaşma konusunda birçok okulun olduğu bir yer olup, öğrenci yurdu ihtiyacının giderilmesi hedeflenmektedir.</t>
  </si>
  <si>
    <t>Pendik Geneli Küçük ve Orta Ölçekli Bina ve Spor Alanları Yapılması, Çevre Düzenleme İşleri</t>
  </si>
  <si>
    <t>Pendik Genelinde ihtiyaç duyulacak küçük ve orta ölçekli yapı tesisilerin yapılması</t>
  </si>
  <si>
    <t xml:space="preserve">Pendik geneli tüm yapı tesislerde, park ve meydanlarda ihtiyaç duyulacak tamir bakım ve onarım işleri ile küçük ve orta ölçekli bina, park, çevre düzenleme işlerinin yapılması </t>
  </si>
  <si>
    <t>Diğer Kurumlara Ait Hizmet Tesislerinin İnşaat tamir, Bakım Onarım İşleri</t>
  </si>
  <si>
    <t>Pendik İlçesi genelinde hizmet sunan tüm kamu kurum ve kuruluşlarına ait yapı tesislerin tamir, bakım ve onarımı</t>
  </si>
  <si>
    <t>5393 sayılı belediye kanunu kapsamında, ilçe genelindeki mahalli idareler ile diğer kamu kurum kuruluşlarının, devlete ait okul binalarının, mabetler ve cemevlerinin sağlıkla ilgili diger kurumlar ile aile sağlığı merkezlerinin  ve amatör spor kulüplerinin orta ve büyük ölçekli yeni imalatlara dayalı taleplerinin karşılanması</t>
  </si>
  <si>
    <t>Belediyemizi Ait Hizmet Tesislerinin İnşaat Tamir, Bakım Onarım İşleri</t>
  </si>
  <si>
    <t>Belediye Hizmet Binalarına ait yapı tesislerin tamir, bakım ve onarımı</t>
  </si>
  <si>
    <t xml:space="preserve">Belediyemize ait tüm yapı tesislerde ihtiyaç duyulacak tamir bakım ve onarım işleri ile küçük ve orta ölçekli bina, işlerinin yapılması </t>
  </si>
  <si>
    <t>PENDİK BELEDİYE BAŞKANLIĞI</t>
  </si>
  <si>
    <t>SİLİVRİ BELEDİYE BAŞKANLIĞI</t>
  </si>
  <si>
    <t>YOL ÜST YAPI</t>
  </si>
  <si>
    <t>YENİ MEYDAN  YAPIMI</t>
  </si>
  <si>
    <t xml:space="preserve"> ÜST YAPI</t>
  </si>
  <si>
    <t>YAPI TESİS</t>
  </si>
  <si>
    <t>KAPALI SEMT PAZARI</t>
  </si>
  <si>
    <t>ALT YAPI</t>
  </si>
  <si>
    <t>YAĞMURSUYU HATTI</t>
  </si>
  <si>
    <t xml:space="preserve"> OTOPARK YAPIMI</t>
  </si>
  <si>
    <t>ASFALT</t>
  </si>
  <si>
    <t xml:space="preserve">KALDIRIM </t>
  </si>
  <si>
    <t>KANAL</t>
  </si>
  <si>
    <t>BAKIM -ONARIM</t>
  </si>
  <si>
    <t>YAPIM</t>
  </si>
  <si>
    <t>YENİ BİNA</t>
  </si>
  <si>
    <t>15.01.20118</t>
  </si>
  <si>
    <t>ESKİ ESER</t>
  </si>
  <si>
    <t xml:space="preserve">240 TAKVİM GÜNÜ </t>
  </si>
  <si>
    <t>İHALESİ YAPILDI, SÖZLEŞME İMZA AŞAMASINDA</t>
  </si>
  <si>
    <t>Mevcut Durum analizleri Etüt Proje Müdürlüğü tarafından hazırlandı.</t>
  </si>
  <si>
    <t>İHALE ÇALIŞMASI YAPILACAK</t>
  </si>
  <si>
    <t>Etüt Proje Müdürlüğü tarafından projelendirildi.</t>
  </si>
  <si>
    <t>KÜLTÜR&amp;SANAT</t>
  </si>
  <si>
    <t>SOSYAL</t>
  </si>
  <si>
    <t>Uygulama Proje ihalesi kapsamında hazırlandı.  Diğer iç mimari çalışmalar Etüt Proje Müdürlüğü tarafından projelendirildi.</t>
  </si>
  <si>
    <t>SPOR TESİSİ</t>
  </si>
  <si>
    <t>PROJESİ TAMAMLANDI, ÖDEMESİ YAPILDI</t>
  </si>
  <si>
    <t>BELEDİYE BİRİMİ</t>
  </si>
  <si>
    <t>YEŞİL ALAN&amp;KAMU</t>
  </si>
  <si>
    <t>YEŞİL ALAN</t>
  </si>
  <si>
    <t>Kent Ölçeğinde Çevre Kalitesinin İyileştirilmesi Projesi</t>
  </si>
  <si>
    <t>Çevre</t>
  </si>
  <si>
    <t>İlçemizde çevresel olumsuzluğa neden olan her türlü kirliliğin önlenmesi için gerçekleştirilecek her türlü çalışmanın bütünüdür.</t>
  </si>
  <si>
    <t>Sıfır Atık Projesi</t>
  </si>
  <si>
    <t>Atık</t>
  </si>
  <si>
    <t xml:space="preserve">Çevre ve Şehircilik Bakanlığı tarafından başlatılan Sıfır Atık Projesi kapsamında, Yerel Yönetimlerin sorumluluk alanlarında yer alan her türlü eğitim ve bilinçlendirme çalışmaları ile malzeme desteğinin sağlanması ve belediye yükümlülüklerinin yerine getirilmesi için gerçekleştirilecek çalışmaların bütünüdür. </t>
  </si>
  <si>
    <t>İklim Evi</t>
  </si>
  <si>
    <t>İklim</t>
  </si>
  <si>
    <t>Kadıköy Belediyesi Sürdürülebilir Enerji ve İklim Adaptasyon Eylem Planlarında belirlenen hedeflerin gerçekleştirilmesi ve halkın iklim değşikliği konusunda farkındalığının arttırılması yönünde yapılacak her türlü interaktif eğitim, teknolojik enerji kaynağı kullanımı ve koordinasyon faaliyetlerinin bütünüdür.</t>
  </si>
  <si>
    <t xml:space="preserve">İhale hazırlık aşamasındadır. </t>
  </si>
  <si>
    <t>KADIKÖY BELEDİYE BAŞKANLIĞI</t>
  </si>
  <si>
    <t>SULTANBEYLİ BELEDİYE BAŞKANLIĞI</t>
  </si>
  <si>
    <t>HİZMET ALIMI</t>
  </si>
  <si>
    <t xml:space="preserve">2019 yılı tanıtım çalışmaları için kâğıt-vinil-plus bilboard ve raket baskı ve tasarım hizmeti alım işi </t>
  </si>
  <si>
    <t xml:space="preserve">HİZMET ALIMI </t>
  </si>
  <si>
    <t xml:space="preserve">2019 yılı baskı hizmet alım işi </t>
  </si>
  <si>
    <t>2019 Yılı Bez Afiş. Vinil (Branda), Folyo Kesim, Mech, Işıklı-Işıksız Tabela, Araç Giydirme, Digital Baskı Hizmet Alımı İş</t>
  </si>
  <si>
    <t>Asfalt Kaplama, Asfalt Temini ve Makine İle Kazı Yapılması İşi</t>
  </si>
  <si>
    <t>İş devam ediyor</t>
  </si>
  <si>
    <t xml:space="preserve">Belediye ek hizmet binası yapımı işi </t>
  </si>
  <si>
    <t>BİNA YAPIM</t>
  </si>
  <si>
    <t>Kültür merkezi sergi salonu, kütüphane, cep sineması yapımı işi</t>
  </si>
  <si>
    <t>BİNA TADİLAT</t>
  </si>
  <si>
    <t>İş bitti</t>
  </si>
  <si>
    <t>İnşaat malzemeleri alımı işi</t>
  </si>
  <si>
    <t>İNŞAAT MALZEMESİ</t>
  </si>
  <si>
    <t xml:space="preserve">2019 yılı perde duvar yapımı işi </t>
  </si>
  <si>
    <t>Tıbbi Malzeme Alımı İşi</t>
  </si>
  <si>
    <t>Atıksu Arıtma Tesisi Bakımı Hizmeti Alımı İşi</t>
  </si>
  <si>
    <t>Çöp Konteyneri Alımı İşi</t>
  </si>
  <si>
    <t>Kuru Köpek Ve Kedi Maması Alımı İşi</t>
  </si>
  <si>
    <t>Temizlik Malzemesi ve Gereçleri Alımı İşi</t>
  </si>
  <si>
    <t>Kent Temizliği İçin Araç Kiralama Hizmeti Alımı</t>
  </si>
  <si>
    <t>Sultanbeyli İlçesinde Park ve Rekreasyon alanlarının Yapılması işi</t>
  </si>
  <si>
    <t xml:space="preserve"> 28.06.2019 </t>
  </si>
  <si>
    <t>3.985,000.00</t>
  </si>
  <si>
    <t>Sultanbeyli Geneli park ve Yeşil alanların Bakımı ve Hizmet alımı işi</t>
  </si>
  <si>
    <t>HİZMET
ALIMI</t>
  </si>
  <si>
    <t>2019 Yılı Kültür Sanat Etkinlikleri Organizasyon Hizmet Alımı İşi</t>
  </si>
  <si>
    <t>VII. Uluslararası İstanbulensis Şiir Festivali Organizasyonu hizmet alımı işi</t>
  </si>
  <si>
    <t>Sultanbeyli Bilm ve Teknoloji Merkezine Bilim Üniteleri Alımı İşi</t>
  </si>
  <si>
    <t xml:space="preserve">Bilim Merkezi ve Uygulama Okulu, Robotik Kodlama ve Teknoloji Atölyelerine Malzeme Alımı İşi </t>
  </si>
  <si>
    <t>İhtiyaç Sahibi Ailelere dağıtılmak üzere erzak alım İşi</t>
  </si>
  <si>
    <t>devam ediyor</t>
  </si>
  <si>
    <t>Yeni Doğan Bebek Malzemeleri Hediye Seti Alımı İşi</t>
  </si>
  <si>
    <t>2019 yılı taziye Hizmetleri için Gıda Malzemeleri Alımı</t>
  </si>
  <si>
    <t>2019-2020 Eğitim Öğretim Yılında Yoksul Aile öğrencilerine dağıtılmak üzere eğitim seti (kırtasye seti) Alım İşi</t>
  </si>
  <si>
    <t>ihtiyaç sahibi ailelere dağıtılmak üzere erzak alımı işi</t>
  </si>
  <si>
    <t xml:space="preserve">5,428,000.00 </t>
  </si>
  <si>
    <t>2019 Y1h Spor Organizasyonlan, Hobi ve Atolye Kurslan Duzenlenmesi ve Atolye çalışmaları Kapsamrnda Gezi Organizasyonu Hizmet Alımı İşi</t>
  </si>
  <si>
    <t>ŞİLE BELEDİYE BAŞKANLIĞI</t>
  </si>
  <si>
    <t>Şile Ocaklı Ada Kalesi Restorasyon Projesi</t>
  </si>
  <si>
    <t>TARİHİ YAPI BAKIM ONARIM</t>
  </si>
  <si>
    <t>PERFORMANS PROGRAMI GEREĞİ</t>
  </si>
  <si>
    <t>İlçemiz sınırları içerisinde bulunan 52 adet camii, cemevi vb. ibadethanelerin iç temizliği yapılmış ve halıları düzenli olarak yıkanmıştır.</t>
  </si>
  <si>
    <t>İlçemiz sınırları içerisinde bulunan caddeler, sokaklar ve pazar yerlerinin çöpleri düzenli olarak toplanmış, süpürülmüş ve cadde, sokak ile pazar yerleri yıkanmıştır.</t>
  </si>
  <si>
    <t>İlçemiz sınırları icerisinde bulunan cadde ve sokakların bordür taşları trafik ve estetik görünümü açısından düzenli boyanmaktadır.</t>
  </si>
  <si>
    <t>4734 SAYILI KAMU İHALE KANUNUNUN 21/F MADDESİ (PAZARLIK USULÜ)</t>
  </si>
  <si>
    <t>İlçemiz sınırları içerisinde bulunan mahallelere içme suyu dağıtımı düzenli olarak yapılmaktadır.</t>
  </si>
  <si>
    <t>4734 SAYILI KAMU İHALE KANUNUNUN 19. MADDESİ (AÇIK İHALE USULÜ)</t>
  </si>
  <si>
    <t>İlçemiz sınırları dahilinde 93 araç ile kent temizliği işi devam etmektedir.</t>
  </si>
  <si>
    <t>Camii, Kilise, Havra, Cemevleri Vb. Yerlerin İç Temizliği Ve Halılarının Yıkanması</t>
  </si>
  <si>
    <t>İlçemiz Sınırları İçerisinde Bulunan Cadde, Sokak Ve Pazar Yerlerinin Çöplerinin Süpürülmesi, Toplanması, Taşınması Ve Yıkanması İşi</t>
  </si>
  <si>
    <t>İlçemiz Sınırları İçerisinde Bulunan Cadde Ve Sokakların Bordür Taşlarının Trafik Ve Estetik Görünümü Açısından Boyanması İşi</t>
  </si>
  <si>
    <t>Yoksul Yurttaşların Yaşadığı Bölgelere Ücretsiz İçme Suyu Verilmesi İşi</t>
  </si>
  <si>
    <t>Şişli İlçe Sınırları Dahilindeki Kent Temizliği İşlerinde Kullanılmak Üzere Araç Çalıştırılması İşi.</t>
  </si>
  <si>
    <t>ŞİŞLİ BELEDİYE BAŞKANLIĞI</t>
  </si>
  <si>
    <t>YENİ YAPIM</t>
  </si>
  <si>
    <t>TUZLA BELEDİYE BAŞKANLIĞI</t>
  </si>
  <si>
    <t>YOL  YAPIM VE BAKIM</t>
  </si>
  <si>
    <t>YENİ YAPIM (ALT YAPI)</t>
  </si>
  <si>
    <t>BAKIM ONARIM    (ALT YAPI)</t>
  </si>
  <si>
    <t xml:space="preserve">BAKIM ONARIM    </t>
  </si>
  <si>
    <t>Tuzla Wi-Fi</t>
  </si>
  <si>
    <t>Tuzla</t>
  </si>
  <si>
    <t xml:space="preserve">YAPIM İŞİ </t>
  </si>
  <si>
    <t>Tuzla Sahil Bölgesindeki Araç Otopark Ve Dini Tesis Alanına Olan İhtiyaç Doğrultusunda Yatırım Planlarına Eklenmiştir</t>
  </si>
  <si>
    <t>Gençlere Yönelik Bir Kültür Ve Sosyal Alan Oluşturmak Adına Yatırım Planlarına Eklenmiştir.</t>
  </si>
  <si>
    <t>Bayanlara  Yönelik Bir  Sosyal Alan Oluşturmak Adına Yatırım Planlarına Eklenmiştir.</t>
  </si>
  <si>
    <t>Kültür Ve Sosyal Alan Oluşturmak Adına Yatırım Planlarına Eklenmiştir.</t>
  </si>
  <si>
    <t>Hizmet İhtiyacına Yönelik Yatırım Planlarına Eklenmiştir.</t>
  </si>
  <si>
    <t>EĞİTİM KÜLTÜR</t>
  </si>
  <si>
    <t>7931 Parsel Cami</t>
  </si>
  <si>
    <t>Gençlik Merkezi</t>
  </si>
  <si>
    <t>Tuzla Şelale Park Bayanlar Hamamı Yapılması</t>
  </si>
  <si>
    <t>Aydınlı Kültür Merkezi</t>
  </si>
  <si>
    <t>Belediye Ek Hizmet Binası Yapılması İşi</t>
  </si>
  <si>
    <t>2019 Yılı E-5 Altı Muhtelif Cadde Ve Sokaklarda Asfalt Kaplama Yapılması</t>
  </si>
  <si>
    <t>2019 Yılı E-5 Üstü Muhtelif Cadde Ve Sokaklarda Asfalt Kaplama Yapılması</t>
  </si>
  <si>
    <t xml:space="preserve">2019 Yılı Tuzla İlçesinde Bulunan Muhtelif Okulların Boya İşlerinin Yapılması </t>
  </si>
  <si>
    <t>2019 Yılı Tuzla İlçesi Genelinde Cami Şadırvanların Muhtelif Bakım,Onarım Ve Yapım İşleri Yapılması</t>
  </si>
  <si>
    <t>2019 Yılı E-5 Altı Mahallelerinde Bulunan Muhtelif Kamu Kurum Ve Kuruluşlarına Ait Bina Ve Tesislerin Muhtelif Bakım, Onarım Ve Yapım İşlerinin Yapılması</t>
  </si>
  <si>
    <t>2019 Yılı E-5 Üstü  Mahallelerinde Bulunan Muhtelif Kamu Kurum Ve Kuruluşlarına Ait Bina Ve Tesislerin Muhtelif Bakım, Onarım Ve Yapım İşlerinin Yapılması</t>
  </si>
  <si>
    <t>2019 Yılı Yağmursuyu Kanalı Yapılması</t>
  </si>
  <si>
    <t>2019 Yılı Tuzla İlçesi Genelinde Tretuvar Yapılması</t>
  </si>
  <si>
    <t>2019 Yılı Tuzla İlçesi Genelinde Tretuvar Tamir Bakım İşlerinin Yapılması</t>
  </si>
  <si>
    <t>E-5 Altı Altyapı Ve Sanat Yapıları Yapılması</t>
  </si>
  <si>
    <t>E-5 Üstü Altyapı Ve Sanat Yapıları Yapılması</t>
  </si>
  <si>
    <t>2019 Yılı Sosyal Tesis Ve Kültür Merkezlerinin Muhtelif Bakım, Onarım Ve Yapım İşlerinin Yapılması</t>
  </si>
  <si>
    <t>Tuzla Geneli 2. Grup Park Yapımları(6 Adet)</t>
  </si>
  <si>
    <t>Tuzla Geneli Çevre Düzenlemesi Yapılması</t>
  </si>
  <si>
    <t>ÜST YAPI UYGULAMALARI</t>
  </si>
  <si>
    <t>29.05.2019</t>
  </si>
  <si>
    <t>2018-2019 YILLARI ARASINDA YAPILAN İHALE. YILLARA SARİ  İŞ TASFİYE EDİLDİ</t>
  </si>
  <si>
    <t>BALIKESİR</t>
  </si>
  <si>
    <t>HİZMET BİNASI</t>
  </si>
  <si>
    <t>TASFİYE AŞAMASINDA BAKANLIK GÖRÜŞÜ BEKLENİYOR.</t>
  </si>
  <si>
    <t>2018-2019 YILLARI ARASINDA YAPILAN İHALE. YILLARA SARİ İŞ BİTTİ</t>
  </si>
  <si>
    <t>2018-2019 YILLARI ARASINDA YAPILAN İHALE. YILLARA SARİ  İŞ BİTTİ</t>
  </si>
  <si>
    <t xml:space="preserve">2018-2019 YILLARI ARASINDA YAPILAN İHALE. YILLARA SARİ  İŞ BİTTİ </t>
  </si>
  <si>
    <t>HİZMET BİNASI YAPIMI</t>
  </si>
  <si>
    <t>ALT YAPI UYGULAMALARI</t>
  </si>
  <si>
    <t>2018-2019 YILLARI ARASINDA YAPILAN İHALE. YILLARA SARİ            İŞ DEVAM EDİYOR</t>
  </si>
  <si>
    <t xml:space="preserve">İŞ BİTTİ. </t>
  </si>
  <si>
    <t>İŞ DEVAM EDİYOR.</t>
  </si>
  <si>
    <t>HİZMET BİNASI GİDERLERİ</t>
  </si>
  <si>
    <t>DİNİ TESİS GİDERLERİ</t>
  </si>
  <si>
    <t>ÜST YAPI UYGULAMA GİDERLERİ</t>
  </si>
  <si>
    <t xml:space="preserve">İŞ TASFİYE EDİLDİ. </t>
  </si>
  <si>
    <t>HİZMET BİNALARI BAKIM ONARIMI</t>
  </si>
  <si>
    <t>ÜMRANİYE BELEDİYE BAŞKANLIĞI</t>
  </si>
  <si>
    <t>Ümraniye 1 Ve 3 Bölgeler Asflat Serim, Asfalt Yama,  Baca Ve Izgara Yükseltme Yapım İşi(2018-2019)</t>
  </si>
  <si>
    <t>Kardeş Belediye Balıkesir İli Altıeylül Belediyesi Sınırları İçerisinde Kültür Merkezi Yapım İşi</t>
  </si>
  <si>
    <t>Necip Fazıl Mahallesi Yüzme Havuzu Ve Spor Salonu Yapım İşi</t>
  </si>
  <si>
    <t>Ümraniye İlçesi Muhtelif Yerlerde İhata Ve İstinat Duvarı Yapım İşi</t>
  </si>
  <si>
    <t>Ümraniye 1. Ve 3. Bölge  Muhtelif Yerlerde Prestij Cadde Ve Sokak Bordür Tretuar Yapım İşi.</t>
  </si>
  <si>
    <t>Vakıf Üniversitesi Ek Bina İnşaatı Yapım İşi</t>
  </si>
  <si>
    <t>Ümraniye Geneli Muhtelif Yerlerde Yağmursuyu Kanalı Yapım İşi.</t>
  </si>
  <si>
    <t>Muhtelif Yerlerde Led Armatürlü Tedaş Onaylı Tip Aydınlatma Direği Yapım İşi</t>
  </si>
  <si>
    <t>Ümraniye Geneli Muhtelif Yerlerde Demir Profil , Korkuluk Ve Panel Çit Yapım İşi</t>
  </si>
  <si>
    <t>Ümraniye Geneli Muhtelif Yerlerde Bordür - Tretuar, Duvar, Yağmurusuyu Bakım Onarım Tadilat Yapım İşi.</t>
  </si>
  <si>
    <t>Ümraniye Şehir Stadyumu İdari Tesiler Montajlı Mobilya Alım İşi</t>
  </si>
  <si>
    <t>Ümraniye Büyük Cami İnşaatında Kullanılmak Üzere Hazır Beton Alım İşi</t>
  </si>
  <si>
    <t>Muhtelif Cadde Ve Sokaklarda Kullanılmak Üzere Parke Taşı Alım İşi</t>
  </si>
  <si>
    <t>Ümraniye Geneli Muhtelif Hizmet Binalarında Yalıtım Ve Tadilat Yapım İşi</t>
  </si>
  <si>
    <t>Ümraniye Geneli İhata Ve İstinat Duvarı Yapım İşi</t>
  </si>
  <si>
    <t>Ümraniye Geneli Muhtelif Yerlerde Yol Çizgi, Yatay Trafik İşaretleri Ve Beton Refüj Bordürü Yapım İşi</t>
  </si>
  <si>
    <t>Çeşitli Hizmet Binalarına Ait Projelerin Hazırlanmasına Dair Hizmet Alım İşi</t>
  </si>
  <si>
    <t>ÜSKÜDAR BELEDİYE BAŞKANLIĞI</t>
  </si>
  <si>
    <t xml:space="preserve">Üsküdar İlçesi 2019 Yılı  Duvar Yapım İşi </t>
  </si>
  <si>
    <t>Üsküdar İlçesi 2019 Yılı Merdiven Yapım İşi</t>
  </si>
  <si>
    <t>Üsküdar İlçesi 2019 yılı Asfaltın Finişerle Serilmesi Sıkıştırılması ve Nakli Yapım İşi</t>
  </si>
  <si>
    <t>Altyapı Yol Düzenleme ve Prestij Cadde Yapım İşi</t>
  </si>
  <si>
    <t>Üsküdar İlçesi 2019 Yılı Yol Düzenleme İnşaatı Yapım İşi (2)</t>
  </si>
  <si>
    <t xml:space="preserve">Üsküdar 2019 Yılı Sfero Döküm Yağmursuyu Izgarası Ve Yağmur Suyu Baca Kapağı Alımı  </t>
  </si>
  <si>
    <t>Bitti</t>
  </si>
  <si>
    <t xml:space="preserve">Üsküdar 2019 Yılı Yol Düzenleme Ve Beton Elemanları Alımı </t>
  </si>
  <si>
    <t>Üsküdar İlçesi 2019 Yılı Muhtelif Sokaklarda Yağmursuyu Kanal İnşaatı Yapım İşi</t>
  </si>
  <si>
    <t>2019 Yılı Üsküdar Geneli Okul Binaları, Spor Tesisleri, İbadethaneler 
Ve Kamu Binalarının Bakım Onarım Ve Tadilatı Yapım İşi</t>
  </si>
  <si>
    <t>Devam Ediyor
Keşif Artışı Alındı</t>
  </si>
  <si>
    <t xml:space="preserve">2019 Yılı Üsküdar İlçesi Genelinde Muhtelif Yerlerde İksa Yapım İşi </t>
  </si>
  <si>
    <t>16.06.2019</t>
  </si>
  <si>
    <t>Ferah Yaşam Merkezi (Prof Dr. Raşit Küçük Kültür Ve Spor Merkezi)</t>
  </si>
  <si>
    <t>23.06.2019</t>
  </si>
  <si>
    <t>Devam Ediyor
Süre Uzatımı Alındı.</t>
  </si>
  <si>
    <t>Selimiye Hamamı Restorasyon Projesi</t>
  </si>
  <si>
    <t>Üsküdar İlçesinin Burhaniye Mahallesinde Yapılmak Üzere Okul Projesi Hizmet Alımı İşi</t>
  </si>
  <si>
    <t>Tamamlandı.</t>
  </si>
  <si>
    <t>Afgan Tekkesi Restorasyon Projesi Tamamlama Ve Çevre Düzenlemesi Yapım İşi</t>
  </si>
  <si>
    <t>Üsküdar İlçesi Zeynepkamil Mah.213 Ada ,33-34 Parselde Bina Yapım İşi (Arakiyeci)</t>
  </si>
  <si>
    <t>Mimar Sinan Mahallesi Sağlık Vakfı (447 Ada 22 Parsel)</t>
  </si>
  <si>
    <t>Üsküdar İlçesi, Sultantepe Mah, 101 Pafta, 503 Ada, 29 Ve 37 Parselde Bina Yapım İşi</t>
  </si>
  <si>
    <t>Üsküdar İlçesi Zeynep Kamil Mah. 34 Pafta 1215 Ada 18
 Parselde Bina Yapım İşi</t>
  </si>
  <si>
    <t>Fesih Edildi</t>
  </si>
  <si>
    <t>Üsküdar İlçesi Kentsel Dönüşüm Alanı Bina Yıkım İşi</t>
  </si>
  <si>
    <t>183 m2 Lik Prefabrik Sağlık Ocağı İle 60 M2 Lik Prefabrik Acil 
Servis İstasyonu Alımı İşi</t>
  </si>
  <si>
    <t xml:space="preserve">249 m2 Lik Prefabrik Aile Sağlığı Merkezi Alımı İşi </t>
  </si>
  <si>
    <t>152 m2 lik Prefabrik Aile Sağlığı Merkezi Alımı İşi</t>
  </si>
  <si>
    <t>Bulgurlu Mahallesi 70 Ada 51 Parsel (1727,00 M²)</t>
  </si>
  <si>
    <t>04.05.2018
tescil tarihi</t>
  </si>
  <si>
    <t>Tescil yapılmış bedel yönünden devam ediyor.</t>
  </si>
  <si>
    <t>Toygar Hamza Mahallesi 236 Ada 126 Parsel (211,00 M²)</t>
  </si>
  <si>
    <t>…</t>
  </si>
  <si>
    <t>Karara itiraz edilmiş. Devam ediyor.</t>
  </si>
  <si>
    <t>Burhaniye Mahallesi, 725 Ada, 1 Parsel, (29,67 M²)  (27,22?)</t>
  </si>
  <si>
    <t>Mahkeme devam ediyor.</t>
  </si>
  <si>
    <t>Burhaniye Mahallesi 743 Ada 1 Parsel  (239,81 M²) (233,60?)</t>
  </si>
  <si>
    <t>Kısıklı Mahallesi 798 Ada 37 Parsel (88,77 M²)</t>
  </si>
  <si>
    <t>Mahkeme kararının kesinleşmesi bekleniyor.</t>
  </si>
  <si>
    <t>Kısıklı Mahallesi 964 Ada 27 Parsel (141,40 M²)</t>
  </si>
  <si>
    <t xml:space="preserve">Tavzih talepli Mahkeme Kararının kesinleşmesi bekleniyor. </t>
  </si>
  <si>
    <t>Kısıklı Mahallesi 152 Pafta, 1052 Ada, 10 Parsel (1170,50 M²)</t>
  </si>
  <si>
    <t>Taşınmaz üzerinde ihtiyati tedbir şerhi bulunduğundan kamulaştırılamadı.</t>
  </si>
  <si>
    <t>Bulgurlu Mahallesi 74 Pafta, 1341 Ada, 23 Parsel (770,50 M²)</t>
  </si>
  <si>
    <t>Mahkeme kararına itiraz edilmiş. Dava devam ediyor.</t>
  </si>
  <si>
    <t>Kısıklı Mahallesi 151 Pafta, 1077 Ada, 1 Parsel (12,70 M²)</t>
  </si>
  <si>
    <t>Davası halen devam etmektedir.</t>
  </si>
  <si>
    <t>Mimar Sinan Mahallesi 52 Pafta, 236 Ada, 75 Parsel (4,24 M²)</t>
  </si>
  <si>
    <t>7/8 hisse tescil edildi. Nevin GÜVEM'e ait hisse talep edilirse kamulaştırılacak.</t>
  </si>
  <si>
    <t xml:space="preserve">Burhaniye Mahallesi 219 Pafta, 736 Ada, 28 Parsel  (74,50 M²) </t>
  </si>
  <si>
    <t>Dava devam ediyor.</t>
  </si>
  <si>
    <t>Çengelköy Mahallesi 185 Pafta, 917 Ada, 1 Parsel (120,49 M²)</t>
  </si>
  <si>
    <t xml:space="preserve">Dosyası Yargıtayda. </t>
  </si>
  <si>
    <t>Bulgurlu Mahallesi, 84 Pafta, 79 Ada, 25/A Parsel (158,97 M²)</t>
  </si>
  <si>
    <t>Karar tavzihe gönderilmiş. Devam ediyor.</t>
  </si>
  <si>
    <t>Valide-İ Atik Mahallesi, 38 Pafta, 231 Ada, 4-5 Parseller (188,76 M²)</t>
  </si>
  <si>
    <t>Selmanağa Mahallesi, 102 Pafta, 1319 Ada, 133 Parsel (934,25 M²)</t>
  </si>
  <si>
    <t>İşlemleri devam ediyor.</t>
  </si>
  <si>
    <t>Çengelköy Mahallesi 164 Pafta, 1151 Ada, 105 Parsel Enbiya Toprak  (Enkaz Bedeli)</t>
  </si>
  <si>
    <t>07.01.2019
(ödeme tarihi)</t>
  </si>
  <si>
    <t>Enkaz bedeli(bitti)</t>
  </si>
  <si>
    <t>Çengelköy Mahallesi 164 Pafta, 1151 Ada, 105 Parsel Kadir Yıldırım  (Enkaz Bedeli)</t>
  </si>
  <si>
    <t>08.01.2019
(ödeme tarihi)</t>
  </si>
  <si>
    <t>Çengelköy Mahallesi 164 Pafta, 1151 Ada, 183 Parsel Ali Rıza Arslan  (Enkaz Bedeli)</t>
  </si>
  <si>
    <t>25.02.2019
(ödeme tarihi)</t>
  </si>
  <si>
    <t>Çengelköy Mahallesi 164 Pafta, 1151 Ada, 105 Parselrecep Yılmaz  (Enkaz Bedeli)</t>
  </si>
  <si>
    <t>04.01.2019
(ödeme tarihi)</t>
  </si>
  <si>
    <t>Çengelköy Mahallesi 164 Pafta, 1151 Ada, 105 Parsel Kübra Ağrelim  (Enkaz Bedeli)</t>
  </si>
  <si>
    <t>09.01.2019
(ödeme tarihi)</t>
  </si>
  <si>
    <t xml:space="preserve">2019 İlkbahar D. Üsküdar İlçesi Sınırlarında Ağaç Budama Ve Bakım Hizmeti Alımı  </t>
  </si>
  <si>
    <t>Hizmet</t>
  </si>
  <si>
    <t>Üsküdar İlçe Sınırları İçerisinde Muhtelif Yeşil Alanlarda Yenileme Tadilat Onarım  İşi</t>
  </si>
  <si>
    <t>11.05.2019</t>
  </si>
  <si>
    <t xml:space="preserve">2019 Yılı 1.Bölge Mah.Park Revizyonu Ve Çevre Düzenlemesi Yapım İşi </t>
  </si>
  <si>
    <t xml:space="preserve">2019 Yılı 2.Bölge Mah.Park Revizyonu Ve Çevre Düzenlemesi Yapım İşi </t>
  </si>
  <si>
    <t xml:space="preserve">2019 Yılı 3.Bölge Mah.Park Revizyonu Ve Çevre Düzenlemesi Yapım İşi </t>
  </si>
  <si>
    <t xml:space="preserve">3194 Sayılı İmar Kanununun 39. Maddesi  Uyarınca Tehlike Arz Eden Yapılar İle 6306 Sayılı Yasa Kapsamında  Riskli Yapı
Statüsüne Girmiş Yapıların Yıkımı İşi </t>
  </si>
  <si>
    <t>İSTANBUL VAKIFLAR 1. BÖLGE MÜDÜRLÜĞÜ</t>
  </si>
  <si>
    <t>Ertuğrul Tekke Camii, Kemankeş Camii ve Sıbyan Mektebi ile Handanağa Camii</t>
  </si>
  <si>
    <t>Proje</t>
  </si>
  <si>
    <t>Devam ediyor</t>
  </si>
  <si>
    <t>Hacı Mimi Camii, Sütlüce Mahmut Ağa Camii ile Yahya Kahya Camii</t>
  </si>
  <si>
    <t>Küçük Çekmece Abdulselam Camii Ve Külliyesi Fatih Selamet Han ve Sarıyer Hacı Kemalettin Camii Minaresi</t>
  </si>
  <si>
    <t xml:space="preserve">83 pafta, 583 ada, 7 parselde bulunan vakıf kültür ahsap konak </t>
  </si>
  <si>
    <t>Hekimoğlu Ali Paşa Külliyesi</t>
  </si>
  <si>
    <t>Gazi Ahmet Paşa Külliyesi</t>
  </si>
  <si>
    <t>Kefevi Camii </t>
  </si>
  <si>
    <t>Eyüp Sultan Camii</t>
  </si>
  <si>
    <t>0</t>
  </si>
  <si>
    <t>Yeraltı Camii </t>
  </si>
  <si>
    <t>Cafer Subaşı Camii </t>
  </si>
  <si>
    <t>Sinan Paşa Camii</t>
  </si>
  <si>
    <t>Ekmekçibaşı Camii</t>
  </si>
  <si>
    <t>Fatih 1292 Ada 10 Parsel vakıf taşınmaz konut uygulama projesi çizimi</t>
  </si>
  <si>
    <t>Bıçakçı Alaaddin Camii </t>
  </si>
  <si>
    <t>Firuz Ağa Camii </t>
  </si>
  <si>
    <t>Moralı Yusuf Ağa Camii</t>
  </si>
  <si>
    <t xml:space="preserve">Ortaköy Mah.36 Ada 14 Parsel ile 36 Ada 15 Parsel taşınmaz konut uygulama projeleri </t>
  </si>
  <si>
    <t xml:space="preserve">Ortaköy Mah.45 Ada 19 Parsel taşınmaz konut uygulama projeleri </t>
  </si>
  <si>
    <t xml:space="preserve"> Alibeyköy Mah. 122 Ada 129 Parsel taşınmaz konut uygulama projeleri </t>
  </si>
  <si>
    <t xml:space="preserve">Hacıhamza Mah.1292 Ada, 10 Parseldeki Vakıf  taşınmaz konut uygulama projeleri </t>
  </si>
  <si>
    <t xml:space="preserve">Cumhuriyet Mah. 995 Ada 16 Parsel  Parsel taşınmaz konut uygulama projeleri </t>
  </si>
  <si>
    <t>Hacı Mehmet Raif Ağa Camii ile Nur Mehmet Emin Türbesi</t>
  </si>
  <si>
    <t>01.06.2018</t>
  </si>
  <si>
    <t>Zeynep Hatun Camii</t>
  </si>
  <si>
    <t>28.02.2019</t>
  </si>
  <si>
    <t>Haydar Paşa Hamamı</t>
  </si>
  <si>
    <t>11.01.2019</t>
  </si>
  <si>
    <t>Mehmet Ağa Camii</t>
  </si>
  <si>
    <t>18.05.2018</t>
  </si>
  <si>
    <t>Hobyar Mescidi</t>
  </si>
  <si>
    <t>13.02.2018</t>
  </si>
  <si>
    <t>Şeyh Muhammet Zafiri Türbesi</t>
  </si>
  <si>
    <t>Uygulama</t>
  </si>
  <si>
    <t>23.05.2018</t>
  </si>
  <si>
    <t>30.04.2019</t>
  </si>
  <si>
    <t>II. Beyazıt Medresesi Restorasyonu ve Müze Teşhir Tanzim İşi</t>
  </si>
  <si>
    <t>16.06.2014</t>
  </si>
  <si>
    <t>31.12.2019</t>
  </si>
  <si>
    <t>Beyazıt Cami</t>
  </si>
  <si>
    <t>13.08.2012</t>
  </si>
  <si>
    <t>Davut Paşa Camii</t>
  </si>
  <si>
    <t>Mahmut Paşa Camii Tamamlama ve Hazire ile Çevre Düzenlemesi</t>
  </si>
  <si>
    <t>Mercan Ağa Camii</t>
  </si>
  <si>
    <t xml:space="preserve">Rüstem Paşa Camii </t>
  </si>
  <si>
    <t>21.03.2016</t>
  </si>
  <si>
    <t>Yeni Camii</t>
  </si>
  <si>
    <t>28.03.2016</t>
  </si>
  <si>
    <t>Muradiye Camii </t>
  </si>
  <si>
    <t>Kasımpaşa Mevlevihanesi </t>
  </si>
  <si>
    <t>Damat İbrahim Paşa Camii </t>
  </si>
  <si>
    <t>Ferruh Kethüda Camii </t>
  </si>
  <si>
    <t xml:space="preserve">Burmalı Mescit </t>
  </si>
  <si>
    <t>Haseki Sultan Camii</t>
  </si>
  <si>
    <t>24.03.2017</t>
  </si>
  <si>
    <t>13.11.2019</t>
  </si>
  <si>
    <t>Sinan Paşa Camii Çevre Düzenlemesi</t>
  </si>
  <si>
    <t>15.11.2016</t>
  </si>
  <si>
    <t>08.04.2019</t>
  </si>
  <si>
    <t>İmareti Atik Camii</t>
  </si>
  <si>
    <t>İmarethane</t>
  </si>
  <si>
    <t>Yıldız Hamidiye Camii Çevre Düzenlemesi </t>
  </si>
  <si>
    <t>Helvacıbaşı İskenderağa Camii </t>
  </si>
  <si>
    <t>Zeynep Sultan Camii </t>
  </si>
  <si>
    <t>Süleymaniye Külliyesinde İmaret Alt Katı</t>
  </si>
  <si>
    <t>Genç Osman Camii Çevre Düzenlemesi </t>
  </si>
  <si>
    <t>Şeyh Süleyman Mescidi Çevre Düzenlemesi</t>
  </si>
  <si>
    <t>Kumrulu Mescid</t>
  </si>
  <si>
    <t>Hoca Kasım Günani </t>
  </si>
  <si>
    <t>Teşvikiye Camii </t>
  </si>
  <si>
    <t>Mesih Ali Paşa Camii </t>
  </si>
  <si>
    <t>Bekir Paşa Camii </t>
  </si>
  <si>
    <t>Molla Gürani Camii</t>
  </si>
  <si>
    <t>Sina Baldukyasko (Terra Santa) Kilisesi</t>
  </si>
  <si>
    <t>20.07.2018</t>
  </si>
  <si>
    <t>15.11.2020</t>
  </si>
  <si>
    <t>Fethiye ( Kilise ) Camii</t>
  </si>
  <si>
    <t>Tavaşi Süleyman Ağa Camii Tamamlama</t>
  </si>
  <si>
    <t>31.12.2018</t>
  </si>
  <si>
    <t>30.12.2019</t>
  </si>
  <si>
    <t>Soğukçeşme Askeri Rüştiyesi</t>
  </si>
  <si>
    <t>02.07.2020</t>
  </si>
  <si>
    <t>Güngörmez Mescidi, Tunuslu Hayrettin Paşa Türbesi, Haziresi ve 1.Ahmet Sebili</t>
  </si>
  <si>
    <t>14.12.2018</t>
  </si>
  <si>
    <t>04.08.2020</t>
  </si>
  <si>
    <t>Bostani Ali Ağa Camii ve Marputçular Camii Minaresi</t>
  </si>
  <si>
    <t>19.11.2018</t>
  </si>
  <si>
    <t>09.08.2020</t>
  </si>
  <si>
    <t>Hacı Kemalettin Camii ve Dükkanları</t>
  </si>
  <si>
    <t>19.10.2018</t>
  </si>
  <si>
    <t>29.06.2020</t>
  </si>
  <si>
    <t>Kürkçübaşı Ahmet Şemsettin Camii Tamamlama</t>
  </si>
  <si>
    <t>İhale aşamasında</t>
  </si>
  <si>
    <t>Eminönü Muhsine Hatun Camii</t>
  </si>
  <si>
    <t xml:space="preserve">BEŞİKTAŞ </t>
  </si>
  <si>
    <t xml:space="preserve">BEYOĞLU </t>
  </si>
  <si>
    <t xml:space="preserve">FATİH </t>
  </si>
  <si>
    <t>KÜÇÜKÇEKMECE FATİH 
SARIYER</t>
  </si>
  <si>
    <t>İSTANBUL ORMAN BÖLGE MÜDÜRLÜĞÜ</t>
  </si>
  <si>
    <t>Orman Koruma ve Yangınla Mücadele  Projesi</t>
  </si>
  <si>
    <t>Tesis yapımı Makine -  Teczihat   alımı</t>
  </si>
  <si>
    <t>Ormanların Geliştirilmesi Projesi</t>
  </si>
  <si>
    <t>Ağaçlandırma, Bakım,     Rehabilitasyon, Toprak Muhafaza,  Fidan Üretimi</t>
  </si>
  <si>
    <t>Mesire Yerleri Projesi</t>
  </si>
  <si>
    <t>Tesis- İstinat Duvarı</t>
  </si>
  <si>
    <t>Orman İşletmecilik Projesi</t>
  </si>
  <si>
    <t xml:space="preserve">Ormn Yol Şebeke Planı yapımı  </t>
  </si>
  <si>
    <t>Fidan Üretim Projesi</t>
  </si>
  <si>
    <t>Fidan Üretimi     Diğerleri</t>
  </si>
  <si>
    <t>Başlamadı</t>
  </si>
  <si>
    <t>TCDD 1.BÖLGE MÜDÜRLÜĞÜ</t>
  </si>
  <si>
    <t>Sirkeci  Uzunköprü  Hattı  Halkalı-Çerkezköy  Arası  km:64+880'deki  Köprünün  500  Yıl Tekerrürlü Feyezan Debisine Uygun Hale Getirilmesi yapım işi</t>
  </si>
  <si>
    <t>Yol Yenileme</t>
  </si>
  <si>
    <t>Devam etmektedir.</t>
  </si>
  <si>
    <t>Sirkeci  Uzunköprü  Hattı  Halkalı-Çerkezköy  Arası  km:66+705'deki  Köprünün  500  Yıl Tekerrürlü Feyezan Debisine Uygun Hale Getirilmesi yapım işi</t>
  </si>
  <si>
    <t>Sirkeci  Uzunköprü  Hattı  Halkalı-Çerkezköy  Arası  km:75+040'deki  Köprünün  500  Yıl Tekerrürlü Feyezan Debisine Uygun Hale Getirilmesi yapım işi</t>
  </si>
  <si>
    <t>1. Bölge mıntıkasındaki Hemzemin Geçitler Ve İstasyonlardaki Kamera Sistemlerinin Merkezileştirilmesi</t>
  </si>
  <si>
    <t>Hemzemin Geçit İyileştirme</t>
  </si>
  <si>
    <t xml:space="preserve">İstanbul Gar (Sirkeci)-Kazlıçeşme arası mevcut istasyon yolları dahil 21.750 m yol ve 49 adet makasın ve elektrifikasyon tesislerinin yenilenmesi işi </t>
  </si>
  <si>
    <t>İhale aşamasındadır.</t>
  </si>
  <si>
    <t>1. Bölge sınırları dahilinde binaların elektrik tesisatlarının fenni hale getirilmesi, yangın algılama ve söndürme ile paratoner tesisatlarının yapılması</t>
  </si>
  <si>
    <t>Gar İstasyon ve Diğer Hzmet Binaları Tesisleri  Bakımı ve Onarımı</t>
  </si>
  <si>
    <t>Kabakça, Kurfallı, Sinekli İstasyon sahasındaki binaların tadilatı ve çevre düzenlemesi</t>
  </si>
  <si>
    <t>Haydarpaşa Elektrik İşleri Müdürlüğü Binası Restorasyonu</t>
  </si>
  <si>
    <t>Haydarpaşa Gar Binası ve Müştemilatı 2. Etap Restorasyonu İşi</t>
  </si>
  <si>
    <t xml:space="preserve"> Haydarpaşa Limanı 3 No'lu Ambarın Yolcu Terminaline Dönüştürülmesi İşi</t>
  </si>
  <si>
    <t>Tcdd Fenerbahçe eğitim tesisi çevre düzenlemesi ve 2. Etap işleri</t>
  </si>
  <si>
    <t>1. Bölge Müdürlüğü Erişilebilirlik Projeleri Yaptırılması 1. Etap İşleri</t>
  </si>
  <si>
    <t xml:space="preserve"> 15.10.2018</t>
  </si>
  <si>
    <t xml:space="preserve">Sirkeci Gar Ön Giriş Kapısı Yenileme Projeleri                   </t>
  </si>
  <si>
    <t xml:space="preserve">Haydarpaşa Gar Sahasında Bulunan Dikimevi Binasının Rrr Projeleri Çevre Düzenleme Projeleri Ve Mühendislik Projelerinin Hazırlanması           </t>
  </si>
  <si>
    <t xml:space="preserve">Plan 249 Rölöve Ve Tadilat Projeleri Hazırlanması İşi                       </t>
  </si>
  <si>
    <t>Ömerli Yükleme Boşaltma Sahası Yapımı</t>
  </si>
  <si>
    <t>Muhtelif İşler ve Tamamlama</t>
  </si>
  <si>
    <t>Başlanmadı</t>
  </si>
  <si>
    <t>Sirkeci-Kazlıçeşme Yüzeysel Hattın Yenilenmesi Yapım İşi</t>
  </si>
  <si>
    <t>İETT İŞLETMELERİ GENEL MÜDÜRLÜĞÜ</t>
  </si>
  <si>
    <t>Bilgi Teknolojileri Altyapısını Güçlendirmek</t>
  </si>
  <si>
    <t>Yeni Noktalara Akıllı Yolcu Bilgilendirme Sistemi Konulması</t>
  </si>
  <si>
    <t>Kurumsal Kaynak Planlama Sisteminin Geliştirilmesi</t>
  </si>
  <si>
    <t>Ses Görüntü Ve Güvenlik Sistemleri Kurulumu</t>
  </si>
  <si>
    <t>Dijital Pazarlama Sisteminin Geliştirilmesi</t>
  </si>
  <si>
    <t>Network Alt Yapısının İyileştirilmesi</t>
  </si>
  <si>
    <t>Veri Yönetimi</t>
  </si>
  <si>
    <t>Hizmet Binalarımızın Bakım Ve Onarımının Yapılması</t>
  </si>
  <si>
    <t>Tünel-Tramvay Bakım Onarım İşleri</t>
  </si>
  <si>
    <t>Diğer Arsa Alım Ve Kamulaştırma Gideri</t>
  </si>
  <si>
    <t>Hizmet Tesisleri Yapılması</t>
  </si>
  <si>
    <t>Bina-Tesislerimize Mefruşat Alımı</t>
  </si>
  <si>
    <t>Donanım Ve Yazılım</t>
  </si>
  <si>
    <t>Bakım Onarım İşleri</t>
  </si>
  <si>
    <t>Arsa Alım Ve Kamulaştırma</t>
  </si>
  <si>
    <t>Genel Yönetim Diderleri</t>
  </si>
  <si>
    <t>İSKİ GENEL MÜDÜRLÜĞÜ</t>
  </si>
  <si>
    <t>İçmesuyu Projeleri</t>
  </si>
  <si>
    <t>Kanalizasyon Projeleri</t>
  </si>
  <si>
    <t>Gayrimenkul Büyük Onarım Giderleri</t>
  </si>
  <si>
    <t>Hizmet Binaları</t>
  </si>
  <si>
    <t>Prj.+Şebeke+İsale+Depo+ P.İst.+Arıtma+Baraj+ Kamu. Ve Gerekli Tesisler</t>
  </si>
  <si>
    <t>Prj.+Şebeke+Koll.+Tünel P.İst.+Arıtma+Deşarj+ Kamu Ve Gerekli Tesisler</t>
  </si>
  <si>
    <t>Şebeke+Koll.+Tünel P.İst.+Arıtma+Deşarj+ Kamu Ve Gerekli Tesisler</t>
  </si>
  <si>
    <t>İLLER BANKASI A.Ş. İSTANBUL BÖLGE MÜDÜRLÜĞÜ</t>
  </si>
  <si>
    <t>Esenyurt Atatürk Mah. Kapalı Otopark Pazaryeri Ve Dini Tesis Tamamlama İşi</t>
  </si>
  <si>
    <t>Esenyurt İncirtepe Mah. 2128 Ada 3,6 Parsele Otopark, Pazar Ve Eğitim Binası Yapım İşi</t>
  </si>
  <si>
    <t>Dudullu-Bostancı Metro İnşaatı Ve Elektromekanik İşleri Yeraltı Aktarma Merkezleri (Otoparklar), Depo Alanı İle Yönetim Binası Ve Kontrol Merkezi İnşaatı Yapım İşi</t>
  </si>
  <si>
    <t>İstanbul Uluslararası Finans Merkezi Ortak Altyapı İnşaatı</t>
  </si>
  <si>
    <t xml:space="preserve">Beyoğlu İlçe Sınırları Dahilinde Muhtelif Cadde Ve Sokaklarda Yolların Zemin İyileştirilmesi </t>
  </si>
  <si>
    <t>Sancaktepe İlçesi Samandıra Bölgesinde Muhtelif Cadde Ve Sokaklarda Bordür Ve Tretuar Yapım İşi</t>
  </si>
  <si>
    <t xml:space="preserve">Sancaktepe İlçesi Sarıgazi Bölgesinde Muhtelif Cadde Ve Sokaklarda Bordür Ve Tretuar Yapımı </t>
  </si>
  <si>
    <t>Sancaktepe İlçesi Yenidoğan Bölgesinde Muhtelif Cadde Ve Sokaklarda Bordür Ve Tretuar Yapım İşi</t>
  </si>
  <si>
    <t>Sancaktepe İlçesi Yenidoğan- Sarıgazi Bölg. Muhtelif Cadde Ve Sokaklarda Asfalt Kaplama Yapım İşi</t>
  </si>
  <si>
    <t>Sancaktepe İlçesi Samandıra Bölgesinde Muhtelif Cadde Ve Sokaklarda Asfalt Kaplama Yapım İşi</t>
  </si>
  <si>
    <t>Sancaktepe Belediyesi Akpınar Mahallesi Semt Spor Alanı Yapım İşi</t>
  </si>
  <si>
    <t>Belediye Yapıları</t>
  </si>
  <si>
    <t>Metro İnşaatı</t>
  </si>
  <si>
    <t>GEÇİCİ KABUL AŞAMASINDA</t>
  </si>
  <si>
    <t>GEÇİCİ KABUL YAPILDI</t>
  </si>
  <si>
    <t>TASFİYE AŞAMASINDA</t>
  </si>
  <si>
    <t>TEKNOLOJİ GELİŞTİRME DAİRESİ BAŞKANLIĞI</t>
  </si>
  <si>
    <t>AR-GE</t>
  </si>
  <si>
    <t>İdame ve Bakım</t>
  </si>
  <si>
    <t>DLH MARMARAY İSTANBUL BÖLGE MÜDÜRLÜĞÜ</t>
  </si>
  <si>
    <t xml:space="preserve">Gebze-Halkalı Banliyo Hatlarının İyileştirilmesi,İnşaat  Elektrik Ve Mekanik Sistemler (Cr3 Sözleşmesi) </t>
  </si>
  <si>
    <t>Gebze-Haydarpaşa, Sirkeci-Halkalı Banliyo Hatlarının İyileştirilmesi Ve Demiryolu Boğaz Tüp Geçişi İnşaatı Mühendislik Ve Müşavirlik Hizmetleri Sözleşmesi (Eng)</t>
  </si>
  <si>
    <t>Demiryolu Boğaz Tüp Geçişi Tüneller Ve İstasyonlar İnşaatı</t>
  </si>
  <si>
    <t>Demiryolu Aracı İmali (Cr2 Sözleşmesi)</t>
  </si>
  <si>
    <t>Sabiha Gökçen Havalimanı Raylı Sistem Bağlantısı İnşaat Ve Elektro-Mekanik Sistemler Temin, Montaj Ve İşletmeye Alma İşleri</t>
  </si>
  <si>
    <t>Sabiha Gökçen Havalimanı Raylı Sistem Bağlantısı İnşaat Ve Elektromekanik Sistemleri İşi İçin Kontrollük, Danışmanlık Ve Mühendislik Hizmetleri İşi</t>
  </si>
  <si>
    <t>İstanbul Yeni Havalimanı Raylı Sistem Bağlantıları İçin Kontrollük, Danışmanlık Ve Mühendislik Hizmetleri</t>
  </si>
  <si>
    <t>İstanbul Yeni Havalimanı - Halkalı Metro Hattı İnşaatı İle Elektromekanik Sistemlerinin Temin, Montaj Ve İşletmeye Alma İşleri</t>
  </si>
  <si>
    <t>Gayrettepe-İstanbul Yeni Havalimanı Metro Hattı İnşaatı İle Elektromekanik Sistemlerinin Temin, Montaj Ve İşletmeye Alma İşleri</t>
  </si>
  <si>
    <t>Bakırköy-Bahçelievler-Kirazlı Metrosu İnşaat Ve Elektromekanik Sistemleri İle Araç Alımı İçin Kontrollük, Danışmanlık Ve Mühendislik Hizmetleri İşi</t>
  </si>
  <si>
    <t>Bakırköy-Bahçelievler-Kirazlı Metrosu İnşaat Ve Elektro-Mekanik Sistemleri Temin, Montaj Ve İşletmeye Alma İşleri</t>
  </si>
  <si>
    <t>Yeni Yapım, İnşaat</t>
  </si>
  <si>
    <t>İstanbul-Silivri Değirmenköy (Araplı Dere Kınıklı) Kesit Düzenleme ve Temizliği</t>
  </si>
  <si>
    <t>Dere Kesit Düzenleme</t>
  </si>
  <si>
    <t>Dere ıslahı güzergahının İBB Başkanlığı İSKİ Genel Müdürlüğünce kamulaştırmasının yapılması beklenmektedir.</t>
  </si>
  <si>
    <t xml:space="preserve">İstanbul-Çatalca Karasu Deresi Anakol ve Yankolu Ayvalı Deresi Islahı </t>
  </si>
  <si>
    <t>Dere Islahı</t>
  </si>
  <si>
    <t>İstanbul-Sarıyer-Kilyos (Zekeriyeköy) Deresi Anakol ve Yankolu Uskumru Deresi Islahı</t>
  </si>
  <si>
    <t>İstanbul Avrupa Yakası Muhtelif Dere Islahı III.Kısım Planlama Raporu Hazırlanması, Proje ve Kamulaştırma Planları Projesi Yapımı.</t>
  </si>
  <si>
    <t>Dere Islah Plan Proje</t>
  </si>
  <si>
    <t xml:space="preserve"> Devam Ediyor</t>
  </si>
  <si>
    <t>İstanbul Asya Yakası Muhtelif Dere Islahı III.Kısım Planlama Raporu Hazırlanması, Proje ve Kamulaştırma Planları Projesi Yapımı.</t>
  </si>
  <si>
    <t xml:space="preserve">14. Bölge Projeleri ÇED veya Proje Tanıtım Raporu </t>
  </si>
  <si>
    <t>ÇED Raporu</t>
  </si>
  <si>
    <t>Sakarya Kaynarca Kemerdere Barajı Planlama Raporu Hazırlanması</t>
  </si>
  <si>
    <t>Baraj Planlama Raporu</t>
  </si>
  <si>
    <t>İstanbul Şile Doğancılı Sel Kapanı Proje Yapımı</t>
  </si>
  <si>
    <t>Sel Kapanı Proje Yapımı</t>
  </si>
  <si>
    <t>Yıl İçinde İhale Edilecek</t>
  </si>
  <si>
    <t>İstanbul Şile Karakiraz Sel Kapanı Proje Yapımı</t>
  </si>
  <si>
    <t>İstanbul-Çatalca Karapınar Göleti Proje Yapımı</t>
  </si>
  <si>
    <t>Gölet Proje Yapımı</t>
  </si>
  <si>
    <t>İstanbul-Çatalca Büyükdere Göleti Proje Yapımı</t>
  </si>
  <si>
    <t>İstanbul-Şile Yunuslu Göleti Planlama Raporu Hazırlanması</t>
  </si>
  <si>
    <t>Gölet Planlama Raporu</t>
  </si>
  <si>
    <t>İstanbul-Şile Yılgın Göleti Planlama Raporu Hazırlanması</t>
  </si>
  <si>
    <t>İstanbul-Çatalca Ayvalı Göleti İnşaatı</t>
  </si>
  <si>
    <t>Gölet İnşaatı</t>
  </si>
  <si>
    <t>İstanbul-Piriniççi Barajı Proje Yapımı</t>
  </si>
  <si>
    <t>Baraj Proje Yapımı</t>
  </si>
  <si>
    <t>İstanbul-Hamzalı Barajı Proje Yapımı</t>
  </si>
  <si>
    <t>İstanbul-Kabakoz Barajı Proje Yapımı</t>
  </si>
  <si>
    <t>İstanbul-Riva, Pot, Kilyos, Ağva, Sungurlu, Uzundere, Kınıklı Dereleri Mahmuz Yapısı Projeleri Yapımı</t>
  </si>
  <si>
    <t>Mahmuz Yapısı Proje Yapımı</t>
  </si>
  <si>
    <t>Ağaçlandırma</t>
  </si>
  <si>
    <t>Alibey Barajı Onarımı</t>
  </si>
  <si>
    <t xml:space="preserve">Onarım </t>
  </si>
  <si>
    <t>Büyükçekmece Barajı Onarımı</t>
  </si>
  <si>
    <t>Ömerli Barajı Onarımı</t>
  </si>
  <si>
    <t>14.Bölge Bina Tesisleri Onarımı</t>
  </si>
  <si>
    <t>14.Bölge Doğal Afet ve Taşkın Hasarları Onarımı</t>
  </si>
  <si>
    <t>DSİ 14. BÖLGE MÜDÜRLÜĞÜ</t>
  </si>
  <si>
    <t>Büyük İstanbul İçmesuyu III. Merhale Melen Barajı İkmali</t>
  </si>
  <si>
    <t>Baraj İnşaatı</t>
  </si>
  <si>
    <t>İş tasfiye geçici kabul aşamasındadır.</t>
  </si>
  <si>
    <t>Melen Barajı Müteferrik İşler</t>
  </si>
  <si>
    <t>Müteferrik İşler</t>
  </si>
  <si>
    <t>Ölçüm ve Araştırma Hizmetleri</t>
  </si>
  <si>
    <t>Ölçüm</t>
  </si>
  <si>
    <t>Yalıköy Filitre Kumu Tesisleri Kum Üretimi</t>
  </si>
  <si>
    <t>Üretim</t>
  </si>
  <si>
    <t>Büyük İstanbul İçmesuyu III. Merhale Melen Barajı Kamulaştırması</t>
  </si>
  <si>
    <t>Kamulaştırma</t>
  </si>
  <si>
    <t>Büyük İstanbul İçmesuyu 4. Merhale Osmangazi Barajı Kamulaştırması</t>
  </si>
  <si>
    <t>İdari İmkanlarla Yapılacak</t>
  </si>
  <si>
    <t>Büyük İstanbul İçmesuyu 4. Merhale Sungurlu Barajı Kamulaştırması</t>
  </si>
  <si>
    <t>Büyük İstanbul İçmesuyu 4. Merhale Osmangazi Barajı İnşaatı</t>
  </si>
  <si>
    <t>İBB Başkanlığınca geri ödeme protokolünün onaylanması halinde iş 2019 yılı içinde ihale edilecektir.</t>
  </si>
  <si>
    <t>Büyük İstanbul İçmesuyu 4. Merhale Sungurlu Barajı İnşaatı</t>
  </si>
  <si>
    <t>TARIM VE ORMAN 1. BÖLGE MÜDÜRLÜĞÜ</t>
  </si>
  <si>
    <t>Çevre Düzenleme</t>
  </si>
  <si>
    <t>Korunan Alanlarda Denetim ve Kontrolün Etkinleştirilmesi</t>
  </si>
  <si>
    <t>Korunan Alanlarda Altyapı ve Tesis Uygulamaları</t>
  </si>
  <si>
    <t>İstanbul Fuel Oil ve DGKÇS B İşletme Müdürlüğüne İdari Bina ve Çevre Düzenlemesi Yapılması</t>
  </si>
  <si>
    <t>NOT:Tasarruf tedbirleri nedeniyle 2019 yılı sonrasına ertelenmiştir.</t>
  </si>
  <si>
    <t>İstanbul Fuel Oil ve DGKÇ Santralı-B 154 KV Şalt Sahası İkitelli 1-2 Fiderleri Ayırıcılarının Yenilenmesi</t>
  </si>
  <si>
    <t>Rehabilitasyon</t>
  </si>
  <si>
    <t>İstanbul Fuel Oil ve DGKÇS  B Endüstriyel Arıtma Tesisleri Genel Bakım Onarım ile Sundurma Yapılması ve Hamsu Havuzlarına Onarım ve Yalıtım Yapılması</t>
  </si>
  <si>
    <t>Etüt-Proje-İnşaat</t>
  </si>
  <si>
    <t>NOT:Fizibilite çalışmaları devam etmektedir.</t>
  </si>
  <si>
    <t>İstanbul DGKÇ Santralı-A  Yangın Söndürme Sisteminin Modernizasyonu</t>
  </si>
  <si>
    <t xml:space="preserve">Tasarruf tedbirleri nedeniyle proje 2019 yılı sonrasına ertelenmiştir. </t>
  </si>
  <si>
    <t>İstanbul DGKÇ Santralı-A Ünitelerine Ozmoz Sistemi ile Arıtılmış Su Tesisi Sisteminin Kurulması ve Danışmanlık, Müşavirlik Hizmetleri</t>
  </si>
  <si>
    <t>Etüt-Proje, Müşavirlik, İnşaat, Rehabilitasyon</t>
  </si>
  <si>
    <t>Tesisin  kurulum işlemleri  tamamlanmıştır.  Firma 09.11.2018 tarihinde işi tamamlamıştır. Tesisin Geçici Kabulü 07.02.2019'de yapılmış, makam tarafından 11.02.2019 tarihinde onaylanmıştır. Yüklenicinin kontrolündeki işletme süreci 25.02.2019 tarihinde başlamıştır. 2 yıllık garanti süreci devam etmektedir</t>
  </si>
  <si>
    <t>İstanbul DGKÇ Santralı-A DCS ve Otomasyon Sisteminin Rehabilitasyonu</t>
  </si>
  <si>
    <t>669.000 Euro</t>
  </si>
  <si>
    <t>214.200 Euro</t>
  </si>
  <si>
    <t xml:space="preserve">C kombine deneme işletmesi 14.12.2018 tarihinde başlamıştır.   Deneme süresi 18.02.2019 tarihinde tamamlanmış olup, 10.05.2019da Geçici Kabul yapıldı. GT12 ve Kazan12' deki çalışmalar için 11.03.2019 tarihinde yer teslimi yapılmış olup bu ünitelerde I/O testleri devam etmektedir. </t>
  </si>
  <si>
    <t>İstanbul DGKÇ Santralı-A Sürekli Atıksu İzleme Sistemi Kurulması (SAİS)</t>
  </si>
  <si>
    <t>Sistem kurulumu</t>
  </si>
  <si>
    <t>Teknik şartname ve yaklaşık maliyet çalışmaları tamamlanmıştır. İHALE AŞAMASINDA.</t>
  </si>
  <si>
    <t>İstanbul DGKÇS A Em. Ölç. Sis. Toz Ölç. Sis. Eklenmesi</t>
  </si>
  <si>
    <t xml:space="preserve">Çevre Mevzuatı gereği yapılması zorunlu olması nedeniyle gerçekleştirilecektir. Şartname hazırlık aşamasındadır. İHALE AŞAMASINDA </t>
  </si>
  <si>
    <t>İstanbul DGKÇS A Otom. Sis. Od. Gazlı Yan. Sön. Sis. Kurulması.</t>
  </si>
  <si>
    <t>Sistem Kurulumu</t>
  </si>
  <si>
    <t xml:space="preserve"> Protek firması ile 120.000 TL bedelle 11.12.2018 tarihinde Sözleşme imzalanmıştır. 05.01.2019 tarihinde Geçici Kabul çalışmaları tamamlanmıştır. Firmaya 120.000 TL ödeme yapılmıştır.İŞ BİTMİŞTİR.</t>
  </si>
  <si>
    <t xml:space="preserve">İstanbul DGKÇS A Santralı Yenileme  Etüt İşleri </t>
  </si>
  <si>
    <t>Etüt-Proje</t>
  </si>
  <si>
    <t>Fizibilite çalışmaları devam etmektedir.</t>
  </si>
  <si>
    <t>İstanbul DGKÇS A Hamsu 30.000 m3 Hamsu Havuzunun Su Yalıtımının Yapılması</t>
  </si>
  <si>
    <t>İstanbul DGKÇS A Buhar Türbini Çatı Kaplamasının Yenilenmesi</t>
  </si>
  <si>
    <t>Teknik Şartname hazırlık çalışmalarına başlanmıştır. Fiyat araştırması yapılmaktadır. İHALE AŞAMASINDADIR.</t>
  </si>
  <si>
    <t>İstanbul DGKÇS A Kumlama Atölyesi Tadilatı</t>
  </si>
  <si>
    <t xml:space="preserve"> BEŞİKTAŞ BELEDİYE BAŞKANLIĞI</t>
  </si>
  <si>
    <t>10.500.00,00</t>
  </si>
  <si>
    <t>2017,2018,2019 Yılları Beşiktaş İlçesi Genelinde Devlet Okullarının Ve 5393 Sayılı Kanunda Belirtilen Binaların  Bakım Onarım Ve Yapım İşi</t>
  </si>
  <si>
    <t>2017,2018,2019 Yılları Beşiktaş İlçesi  Muhtelif Kamu Binaları, Belediye Hizmet Yapıları Ve Kamusal Alanlarda Bakım Onarım Ve Yapım İşi</t>
  </si>
  <si>
    <t>Beşiktaş İlçesi A Grubu Mahallelerde Asfalt Kaplama Yapılması, Cadde Ve Sokak Düzenleme İşi</t>
  </si>
  <si>
    <t>Beşiktaş İlçesi Muhtelif Parkların Ve Okul Bahçelerinin 2017-2018-2019 Yılları Revizyonu İşi</t>
  </si>
  <si>
    <t>Yol Ve Kaldırım Yapımı</t>
  </si>
  <si>
    <t>Bakım Onarım Ve Yeni Yapım</t>
  </si>
  <si>
    <t>BÜYÜKÇEKMECE BELEDİYE BAŞKANLIĞI</t>
  </si>
  <si>
    <t>İKMAL İNŞAATI İLE İLGİLİ İHALE HAZIRLIK AŞAMASI</t>
  </si>
  <si>
    <t>İHALE HAZIRLIK AŞAMASINDA</t>
  </si>
  <si>
    <t>Mimaroba Nikah Salonları</t>
  </si>
  <si>
    <t>Anaokulu Ve Kreş Yapımı</t>
  </si>
  <si>
    <t>Yaşlı Bakım Evi</t>
  </si>
  <si>
    <t>Aile Sağlığı Merkezi</t>
  </si>
  <si>
    <t>Çok Amaçlı Spor Salonu</t>
  </si>
  <si>
    <t>Muhtarlık Binası</t>
  </si>
  <si>
    <t>Kumburgaz Sosyal Tesisi</t>
  </si>
  <si>
    <t>ESENYURT BELEDİYE BAŞKANLIĞI</t>
  </si>
  <si>
    <t>Sosyal Tesis, Otopark</t>
  </si>
  <si>
    <t>Bağlarçeşme Mahallesi Otopark, Müftülük ve Serhan Tirit Camii Çevre Düzenlemesi</t>
  </si>
  <si>
    <t>Dini Tesis, Pazar Yeri ve Otopark</t>
  </si>
  <si>
    <t>Atatürk Mahallesi Kapalı Otopark, Kapalı Pazar Yeri ve Dini Tesis Tamamlama Yapımı</t>
  </si>
  <si>
    <t>Otopark ve Pazar Yeri, Eğitim</t>
  </si>
  <si>
    <t>Namık Kemal Mahallesi Kapalı Pazar Yeri ve Otopark ve Okul Binası Tamamlaması</t>
  </si>
  <si>
    <t>Dini Tesis</t>
  </si>
  <si>
    <t>Esenyurt Genelindeki Tüm Kamu, İdari, Eğitim, Sağlık, Spor, Dini, Kültür Ve Diğer Hizmet Binalarının Her Türlü Tadilat, Bakım, Onarımı, Yapımı İle Eksik İmalatların Tamamlanması</t>
  </si>
  <si>
    <t>Otopark ve Pazar Yeri, Sağlık Tesisi</t>
  </si>
  <si>
    <t>Nikah Sarayı Ek Hizmet Binası, Otopark ve Pazar Alanı Yapımı İşi İçinde Bulunan Kapalı Otopark, Kapalı Pazar ve Sağlık Ocağı’ nın Tamamlaması</t>
  </si>
  <si>
    <t>Akçaburgaz Mahallesi Kapalı Otopark, İş Merkezi ve Dini Tesis Tamamlama</t>
  </si>
  <si>
    <t>Eğitim</t>
  </si>
  <si>
    <t>Akçaburgaz Mahallesi 158 Ada 1 Parsele Okul Binası Yapımı</t>
  </si>
  <si>
    <t>Esenyurt Geneli Sosyal Tesis Binaları Tamamlama ve Bakım Onarım İle Aile Sağlığı Merkezi Yapımı</t>
  </si>
  <si>
    <t>Akşemseddin Mahallesi 324 Adaya Dini Tesis Yapımı İşi</t>
  </si>
  <si>
    <t>Sosyal Tesis</t>
  </si>
  <si>
    <t>Bağlarçeşme Mahallesi Bağlarçeşme Caddesi No:1 deki Yapının Kütüphaneye Dönüştürülmesi</t>
  </si>
  <si>
    <t>Fatih Mahallesi 2009 Ada 1 Parsele Dini Tesis Yapımı</t>
  </si>
  <si>
    <t>Yaşam Merkezi ve Sosyal Tesis Yapımı</t>
  </si>
  <si>
    <t>İPEKYOLU
VAN</t>
  </si>
  <si>
    <t>Otopark ve Pazar Yeri, Eğitim, Dini Tesis</t>
  </si>
  <si>
    <t>Balıkyolu Mahallesi 591 Ada 8 Parsele Okul, Dini Tesis, Otopark ve Pazar Yeri Yapımı</t>
  </si>
  <si>
    <t>Süleymaniye Mahallesi 2964 Ada 1 Parsele Dini Tesis Yapımı</t>
  </si>
  <si>
    <t>Akçaburgaz Mahallesi 3035. Sokak'ta Spor Tesis Yapımı</t>
  </si>
  <si>
    <t>Yol Bakım</t>
  </si>
  <si>
    <t>Tuşba Belediyesi Sınırları Dahilinde Yol, Asfalt ve Parke Yapımı</t>
  </si>
  <si>
    <t>TUŞBA
VAN</t>
  </si>
  <si>
    <t>Esenyurt İlçesi muhtelif sokaklarda bordür, tretuar, parke yol kaplaması veya tamirlerinin yapımı</t>
  </si>
  <si>
    <t>1.Bölge Parke Yol Yapımı</t>
  </si>
  <si>
    <t>Esenyurt Sınırları Genelinde Muhtelif Cadde ve Sokaklarda Parke Yol, Tamir, Onarım, Bakım ve Yapımı</t>
  </si>
  <si>
    <t>GALATASARAY ÜNİVERSİTESİ</t>
  </si>
  <si>
    <t>Çeşitli Ünitelerin Etüt Projesi</t>
  </si>
  <si>
    <t>Etüt Proje</t>
  </si>
  <si>
    <t>Derslik ve Merkezi Birimler</t>
  </si>
  <si>
    <t>Yönetim</t>
  </si>
  <si>
    <t>Kampüs Altyapısı</t>
  </si>
  <si>
    <t xml:space="preserve">Doğalgaz Dönüşümü, Elektrik Hattı, Kampüs İçi Yol, Kanalizasyon Hattı Peyzaj, Su İsale Hattı, Telefon Hattı, </t>
  </si>
  <si>
    <t>Bakım Onarım, Bilgi ve İletişim Teknolojileri, Kesin Hesap, Makine-Teçhizat</t>
  </si>
  <si>
    <t>Yayın Alımı</t>
  </si>
  <si>
    <t>Basın Yayın Alımı, Elektronik Yayın Alımı</t>
  </si>
  <si>
    <t>Feriye Sarayı Restorasyonu</t>
  </si>
  <si>
    <t>Kültür</t>
  </si>
  <si>
    <t>İSTANBUL MEDENİYET ÜNİVERSİTESİ</t>
  </si>
  <si>
    <t>Doğalgaz Dönüşümü, Elektrik Hattı, Kampüs İçi Yol, Kanalizasyon Hattı, Peyzaj, Su İsale Hattı, Telefon Hattı.</t>
  </si>
  <si>
    <t>Proje kapsamında altyapı çalışmaları yapılmaktadır. 1.Etap kampüs projemizde altyapı ve çevre düzenleme işleri bulunmaktadır.</t>
  </si>
  <si>
    <t>Çeşitli Ünitelerin Etüd Projesi</t>
  </si>
  <si>
    <t>Etüt - Proje</t>
  </si>
  <si>
    <t>Doğrudan Temin ile Harcamalar yapılarak projeler hazırlanmaktadır.</t>
  </si>
  <si>
    <t>Basılı Yayın Alımı, Elektronik Yayın Alımı</t>
  </si>
  <si>
    <t>Doğrudan Temin (Yurtdışı E-Yayın Alımları Da Mevcut) yoluyla alımlar yapılmaktadır.</t>
  </si>
  <si>
    <t>Bakım Onarım, Bilgi ve İletişim Teknolojileri, Kesin Hesap, Makine - Teçhizat</t>
  </si>
  <si>
    <t>Doğrudan Temin ve Diğer Alım Usulleriyle (DMO vb.) alımlar yapılmaktadır.</t>
  </si>
  <si>
    <t>Mühendislik ve Doğa Bilimleri Fakültesi(54.451m²)
-Siyasal Bilgiler ve Hukuk Fakültesi (21.789m²)
-Laboratuvar Binası (20.635m²)</t>
  </si>
  <si>
    <t>Proje Altında "Merkezi Araştırma Laboratuvar Yapım İşi" TOKİ Tarafından Yapıldı. Ayrıca Üniversitemiz 1. Etap Kampüs proje çalışmaları bitmiş olup ihale çalışmaları devam etmektedir.</t>
  </si>
  <si>
    <t>Açık ve Kapalı Spor Tesisleri</t>
  </si>
  <si>
    <t>Bakım Onarım, Makine-Teçhizat</t>
  </si>
  <si>
    <t>Proje kapsamında Spor Tesislerinin bakım-onarım ve makine-teçhizat ihtiyaçları karşılanmaktadır.</t>
  </si>
  <si>
    <t>Merkezi Araştırma Laboratuvarı</t>
  </si>
  <si>
    <t>Makine – Teçhizat, Teknolojik Araştırma</t>
  </si>
  <si>
    <t>BAP Yönetmeliği Kapsamında Özel Hesapta Takip Edilmekte olup TOKİ tarafından yapımı işleri bitmiştir.</t>
  </si>
  <si>
    <t xml:space="preserve">İSTANBUL TEKNİK ÜNİVERSİTESİ  </t>
  </si>
  <si>
    <t>Doğalgaz Dönüşümü, Elektrik hattı, Kampüs İçi Yol, Kanalizasyon hattı, Peyzaj, Su isale hattı, Telefon hattı</t>
  </si>
  <si>
    <t>Büyük Onarım</t>
  </si>
  <si>
    <t>Büyük Onarım, Güçlendirme, Restorasyon</t>
  </si>
  <si>
    <t>Eğitim (24.000 m²), Kütüphane (15.000 m²), Yönetim (9.000 m²)</t>
  </si>
  <si>
    <t>Bakım Onarım, Bilgi ve İletişim Teknolojileri, Kesin Hesap, Makine-Teçhizat, T-22 (1 adet)</t>
  </si>
  <si>
    <t>Taşkışla ve Maçka Binaları Restorasyonu</t>
  </si>
  <si>
    <t>Bakım Onarım, Çevre Düzenlemesi, Etüt-Proje, Restorasyon</t>
  </si>
  <si>
    <t>Ulusal Yüksek Başarımlı Hesaplama Merkezi</t>
  </si>
  <si>
    <t>İnşaat (7.500 m²), Makine-Teçhizat, Teknolojik Araştırma</t>
  </si>
  <si>
    <t>Coğrafi Bilgi Teknolojileri Merkezi</t>
  </si>
  <si>
    <t>Makine-Teçhizat, Teknolojik Araştırma</t>
  </si>
  <si>
    <t>Araç Teknolojileri Ar-Ge Merkezi</t>
  </si>
  <si>
    <t>İnşaat (300 m²), Makine-Teçhizat, Teknolojik Araştırma</t>
  </si>
  <si>
    <t>Sanayi Araştırmacı Yetiştirme Programı</t>
  </si>
  <si>
    <t>Teknolojik Araştırma</t>
  </si>
  <si>
    <t>İTÜ Uydu Yer Terminali Yenileme Projesi</t>
  </si>
  <si>
    <t>Sentetik Gaz Yakıtlar Ar-Ge Merkezi</t>
  </si>
  <si>
    <t>Bakım Onarım (1.000 m²), Makine-Teçhizat, Teknolojik Araştırma</t>
  </si>
  <si>
    <t>Radyasyon Algılama ve Ölçme Sist. veYaz. Gelişt.</t>
  </si>
  <si>
    <t>Danışmanlık, Makine-Teçhizat, Teknolojik Araştırma</t>
  </si>
  <si>
    <t>İleri Araç Teknolojileri ve Güç Sistemleri Geliştirme Merkezi Bina Yapımı</t>
  </si>
  <si>
    <t>İnşaat (5.000 m²)</t>
  </si>
  <si>
    <t>Rektörlük Bilimsel Araştırma Projeleri</t>
  </si>
  <si>
    <t>Proje Desteği</t>
  </si>
  <si>
    <t>İSTANBUL ÜNİVERSİTESİ</t>
  </si>
  <si>
    <t xml:space="preserve">Etüd-Proje </t>
  </si>
  <si>
    <t>(+) 500.000</t>
  </si>
  <si>
    <t xml:space="preserve">Büyük Onarım </t>
  </si>
  <si>
    <t>Doğalgaz Dönüşümü, Elektrik Hattı, Kampüs İçi Yol, Kanalizasyon Hattı, Peyzaj,Su İsale Hattı, Telefon Hattı</t>
  </si>
  <si>
    <t xml:space="preserve"> (+) 730.000</t>
  </si>
  <si>
    <t xml:space="preserve">Derslik ve Merkezi Birimler </t>
  </si>
  <si>
    <t>(+) 2.000.000</t>
  </si>
  <si>
    <t>Basılı Yayın Alımı,Elektronik Yayın Alımı</t>
  </si>
  <si>
    <t>(-) 2.000.000                      (+) 100.550</t>
  </si>
  <si>
    <t>(+) 100.000</t>
  </si>
  <si>
    <t>Büyük Onarım, Makine Teçhizat</t>
  </si>
  <si>
    <t>(+) 18.754.000</t>
  </si>
  <si>
    <t>Büyük Onarım-Makine Teçhizat</t>
  </si>
  <si>
    <t>Hulusi Behçet Araştırma Merkezi</t>
  </si>
  <si>
    <t xml:space="preserve">İnşaat (200 m2), Makine Teçhizat,                                                                                                                                                                                                                                            Teknolojik Araştırma </t>
  </si>
  <si>
    <t xml:space="preserve">Doğu Anadolu Gözlemevi Odak Düzlemi Aygıtları ve Adaptik Optik Sistemi </t>
  </si>
  <si>
    <t>Büyük  Onarım (10 m2), Makine Teçhizat, Teknolojik Araştırma</t>
  </si>
  <si>
    <t>Rektörlük Bilimsel Araştırma Projeleri (139)</t>
  </si>
  <si>
    <t>Tarihi Binaların Onarım ve Restorasyonu</t>
  </si>
  <si>
    <t>Restorasyon</t>
  </si>
  <si>
    <t>(+) 4.691.000</t>
  </si>
  <si>
    <t>Tarihi Türk Müziği Araştırmaları ve Multimedya Arşivi</t>
  </si>
  <si>
    <t>Bilgi ve İletişim Teknolojileri, Etüd-Proje, Müşavirlik, Mak.Teçh.</t>
  </si>
  <si>
    <t>Fen Edebiyat Fakültesi Restorasyonu</t>
  </si>
  <si>
    <t>(+) 5.000.000</t>
  </si>
  <si>
    <t>Eğitim (29.900 m2), Kütüphane (20.000 m2)Sosyal Donatı (8.600 m2), Biyomühendislik Bölüm Binası 29.900 m2)Merkezi Kütüphane (20.000 m2)Turan Emeksiz Yemekhane (8.600 m2)</t>
  </si>
  <si>
    <t>Büyük Onarım, Bilgi ve İletişim TeknolojileriKesin Hesap, Makine-Teçhizat,</t>
  </si>
  <si>
    <t>MARMARA ÜNİVERSİTESİ</t>
  </si>
  <si>
    <t>Doğalgaz dönüşümü, elektrik hattı, kampüs içi yol, kanalizasyon hattı, peyzaj, su isale hattı, telefon hattı</t>
  </si>
  <si>
    <t xml:space="preserve"> Eğitim (35.515 m2),                  Eğitim (27.040 m2)</t>
  </si>
  <si>
    <t xml:space="preserve">Bakım Onarım </t>
  </si>
  <si>
    <t>Makine -Teçhizat, Teknolojik Araştırma</t>
  </si>
  <si>
    <t>Çeşitli Ünitelerin Etüd-Projesi</t>
  </si>
  <si>
    <t xml:space="preserve">Derslik Ve Merkezi Birimler </t>
  </si>
  <si>
    <t xml:space="preserve"> Büyük Onarım</t>
  </si>
  <si>
    <t>Yayın Alımları</t>
  </si>
  <si>
    <t>Açık Ve Kapalı Spor Tesisleri</t>
  </si>
  <si>
    <t>Bilimsel Araştırma Projeleri</t>
  </si>
  <si>
    <t>Biyomedikal Görüntüleme Ve Tanı Sis.</t>
  </si>
  <si>
    <t>MİMAR SİNAN GÜZEL SANATLAR ÜNİVERSİTESİ</t>
  </si>
  <si>
    <t xml:space="preserve"> Bakım Onarımı, Büyük Onarım, Restorasyon</t>
  </si>
  <si>
    <t>Eğitim (2355 m²)</t>
  </si>
  <si>
    <t>---</t>
  </si>
  <si>
    <t>Tophane-i Amire Binası Onarım ve Çevre Düzenlemesi</t>
  </si>
  <si>
    <t>Çevre Düzenlemesi, Restorasyon</t>
  </si>
  <si>
    <t>Resim ve Heykel Müzesi</t>
  </si>
  <si>
    <t>Bina Bakım Onarımı, Danışmanlık, Etüt-Proje, Makine-Teçhizat Bakım Onarımı, Tefrişat</t>
  </si>
  <si>
    <t>Nusretiye Kasrı Restorasyonu</t>
  </si>
  <si>
    <t>Danışmanlık, Etüt-Proje, Restorasyon</t>
  </si>
  <si>
    <t>Resim Restorasyon Atölyesi ve Laboratuvarı Kurulması</t>
  </si>
  <si>
    <t>Danışmanlık, Makine-Teçhizat</t>
  </si>
  <si>
    <t>Erken Dönem Konulu Türk Filmlerinin Restorasyonu</t>
  </si>
  <si>
    <t>Bakım Onarım, Danışmanlık,Makine-Teçhizat</t>
  </si>
  <si>
    <t>SAĞLIK BİLİMLERİ ÜNİVERSİTESİ</t>
  </si>
  <si>
    <t>Mekteb-i Tıbbiyye-i Şahane Binası
Restorasyon İşi</t>
  </si>
  <si>
    <t>Mekanik, Tesisat, Elektrik,Raspa
Çalışmaları devam etmektedir.</t>
  </si>
  <si>
    <t>TÜRK- ALMAN ÜNİVERSİTESİ</t>
  </si>
  <si>
    <t>Çeşitli İşlerin Etüd Projesi</t>
  </si>
  <si>
    <t>Derslik Ve Merkezi Birimler**</t>
  </si>
  <si>
    <t>Kampüs Altyapı</t>
  </si>
  <si>
    <t>Etüd- Proje Ve Müş.</t>
  </si>
  <si>
    <t>Toki 1. Etap( 65.146 M2), Dep. Ve Yangın Test Ve Eğit. Mer.(1.500 M2), Öğrenci Yurdu(8630 M2)</t>
  </si>
  <si>
    <t>D.Gaz Dönüşümü, Elkt Hattı, Kamp. İçi Yol, Kan. Hattı, Peyzaj, Su İsale, Tel. Hattı</t>
  </si>
  <si>
    <t>Bakım Onarım, Bilgi Ve İletişim Teknolojileri,Kesin Hesap, Makina- Teçhizat</t>
  </si>
  <si>
    <t>Makina Teçhizat, Teknolojik Araştırma</t>
  </si>
  <si>
    <t xml:space="preserve">Bakım Onarım , Bilgi ve İletişim Teknolojileri , Kesin Hesap , Makine-Teçhizat
</t>
  </si>
  <si>
    <t>Basılı Yayın Alımı , Elektronik Yayın Alımı</t>
  </si>
  <si>
    <t>Yönetim (24.000 m²)</t>
  </si>
  <si>
    <t>Doğalgaz Dönüşümü , Elektrik hattı , Kampüs İçi Yol , Kanalizasyon hattı , Peyzaj , Su isale hattı , Telefon hattı</t>
  </si>
  <si>
    <t>Büyük Onarım , Makine Teçhizat Bakım Onarımı , Makine-Teçhizat , Teknolojik Araştırma</t>
  </si>
  <si>
    <t>Muhtelif İşler Projesi</t>
  </si>
  <si>
    <t>Açık Ve Kapalı Spor Tesisi Projesi</t>
  </si>
  <si>
    <t>Derslik Ve Merkezi Birimler Projesi</t>
  </si>
  <si>
    <t>Kampüs Altyapısı Projesi</t>
  </si>
  <si>
    <t>Büyük Onarım Projesi</t>
  </si>
  <si>
    <t>Tarihi Su Sarnıcının Restorasyonu</t>
  </si>
  <si>
    <t>Hidrodinamik Araştırma Laboratuvarı</t>
  </si>
  <si>
    <t>Davutpaşa Kampüsü Misafirhane Binası Restorasyonu</t>
  </si>
  <si>
    <t>YILDIZ TEKNİK ÜNİVERSİTESİ</t>
  </si>
  <si>
    <t>Doğalgaz Dönüşümü ,Elektrik Hattı,Kampüs İçi Yol ,Kanalizasyon Hattı,Peysaj ,Su isale hattı ,Telefon Hattı</t>
  </si>
  <si>
    <t>Büyük Onarım ,Güçlendirme</t>
  </si>
  <si>
    <t>Eğitim (10.000m2)</t>
  </si>
  <si>
    <t>Yönetim (1.200m2)</t>
  </si>
  <si>
    <t>Eğitim (1.000m2)</t>
  </si>
  <si>
    <t xml:space="preserve">Barınma (8.000m2) </t>
  </si>
  <si>
    <t>Sosyal Donatı (3.775m2)</t>
  </si>
  <si>
    <t>Eğitim (5.000m2)</t>
  </si>
  <si>
    <t xml:space="preserve">Muhtelif İşler </t>
  </si>
  <si>
    <t>Bakım Onarım Bilgi ve İletişim Teknoljileri ,Kesin Hesap Makine-Teçhizat</t>
  </si>
  <si>
    <t xml:space="preserve">Basılı Yayın Alımı, Elektronik Yayın Alımı </t>
  </si>
  <si>
    <t>İnşaat (3.000m2)</t>
  </si>
  <si>
    <t>Makine-Techizat, Teknolojik Araştırma</t>
  </si>
  <si>
    <t>İnşaat (250m2)</t>
  </si>
  <si>
    <t>İnşaat(768m2) Makine -Teçhizat, Teknolojik Araştırma</t>
  </si>
  <si>
    <t>İnşaat(550m2) Makine -Teçhizat, Teknolojik Araştırma</t>
  </si>
  <si>
    <t>Donanım Onarımı (5adet) Makine-Techizat ,Sismik Ölçüm İstasyonu (3 adet)</t>
  </si>
  <si>
    <t>Alet ve Cihazlar</t>
  </si>
  <si>
    <t xml:space="preserve">Donanım (8adet), Uygulama Projesi </t>
  </si>
  <si>
    <t>BOĞAZİÇİ ÜNİVERSİTESİ</t>
  </si>
  <si>
    <t xml:space="preserve">Yayın Alımı </t>
  </si>
  <si>
    <t>Arkeoloji Mimarlık Tarihi Ve Kültürel Miras Projeleri.</t>
  </si>
  <si>
    <t>Nafi Baba Tekkesi Restitüsyonu Ve Şehitlik Restorasyonu</t>
  </si>
  <si>
    <t>Kandilli Kampüsü Tarihi Yapıların Restorasyonu</t>
  </si>
  <si>
    <t xml:space="preserve">Açık Ve Kapalı Spor Tesisleri  </t>
  </si>
  <si>
    <t>Sosyal Alanlarda Arş.İnş.Güç.Gelişt.</t>
  </si>
  <si>
    <t>Yaşambilimleri İnsan Gücü Yetiştirme</t>
  </si>
  <si>
    <t>Öğretim Üyesi Yet.Prog</t>
  </si>
  <si>
    <t>Geoteknik Deprem Mühendisiliği Ar.Mrk.</t>
  </si>
  <si>
    <t xml:space="preserve">Kömürden Sentetik Doğalgaz Üretim Teknolojisi Geliştirilmesi </t>
  </si>
  <si>
    <t>Türkiye Deprem İstasyonları Şebeke.</t>
  </si>
  <si>
    <t>Bölgesel Tsunami İzleme Ve Değerlendirme Merkezi</t>
  </si>
  <si>
    <t xml:space="preserve">Marmara Böl.Yer Kabuğu Deformasyonu Gerçek-Zamanlı İzlenmesi İçin Jeodezik Altyapının Kurulması </t>
  </si>
  <si>
    <t>Kandilli Bilim Ve Teknoloji Merkezi (Derslikler Ve Merkezi Birimler)</t>
  </si>
  <si>
    <t>Kuzey Kampüs Bilgi İşlem Merkezi (Derslikler Ve Merkezi Birimler)</t>
  </si>
  <si>
    <t>Kuzey Kampüs Elektrik Elektronik Binası (Derslikler Ve Merkezi Birimler)</t>
  </si>
  <si>
    <t xml:space="preserve">Kilyos Kampüsü Öğrenci Yurdu </t>
  </si>
  <si>
    <t xml:space="preserve">Kilyos Kampüsü Öğrenci Yaşam Merkezi </t>
  </si>
  <si>
    <t xml:space="preserve">Kilyos Kampüsü Derslik Binası </t>
  </si>
  <si>
    <t xml:space="preserve">Tam:Teleiletişim Ve Enformatik Alan.Araştırmacı Ve Akademis.Yetiş.Mer. İnşaat </t>
  </si>
  <si>
    <t>Tam:Teleiletişim Ve Enformatik Alan.Araştırmacı Ve Akademis.Yetiş.Mer. Diğer</t>
  </si>
  <si>
    <t>Yaşambilim Araştırma Merkezi İnşaat</t>
  </si>
  <si>
    <t>Yaşambilim Araştırma Merkezi Diğer</t>
  </si>
  <si>
    <t>DKH SOSYAL</t>
  </si>
  <si>
    <t>DKH 
SOSYAL</t>
  </si>
  <si>
    <t>BEYLİKDÜZÜ BELEDİYE BAŞKANLIĞI</t>
  </si>
  <si>
    <t>Kavaklı Mahallesi 799 Ada Cem Evi Kültür Merkezi Ve Spor Alanları Yapım İşi</t>
  </si>
  <si>
    <t>İlçemiz Hudutları Dahilinde Asfalt Kaplama Yol Yapım Ve Yol Malzemesi Temini</t>
  </si>
  <si>
    <t>2018-2 Yılı İdari Binaların Muhtelif Bakım Yapım Ve Onarım İşi</t>
  </si>
  <si>
    <t>Yakuplu Mah. Yol Çalışmaları, İstinat Duvarları Yapım İşi</t>
  </si>
  <si>
    <t>Bölge Genelinde Yeni Yol Açılması Alt Temel Malzemesi Serilmesi Ve Bordür Tretuar Yapımı</t>
  </si>
  <si>
    <t>2019 Yılı Karla Mücedele Çalışmalarında Kullanılmak Üzere Küreme Tuzlama Ekipmanlı Araç Muhtelif İş Makinası Kiralama İşi</t>
  </si>
  <si>
    <t>Asfalt Yama Ve Muhtelif Yol Bakım Onarım İşi</t>
  </si>
  <si>
    <t>Beylikdüzü Belediyesi Yaşam Vadisi I.Etap Kalan İşler İle 2. Etap Park Yapımı İşi</t>
  </si>
  <si>
    <t>Beylikdüzü İlçesi Marmara Mahallesi İhlas Caddesi İl 105 Sokak Arası 702 Ada İçi 2 Adet Park Yapımı İşi</t>
  </si>
  <si>
    <t>Beylikdüzü Geneli Park Ve Yeşil Alanlardaki Spor Sahalarının Alt Zeminlerinin Yenilenmesi İşi</t>
  </si>
  <si>
    <t>Belediyemiz Park Ve Bahçeler Müdürlüğü 2019 Yılı Yeşil Alan Hizmetlerinde Çalıştırılmak Üzere Araç Ve İş Makinesi Kiralanması İşi</t>
  </si>
  <si>
    <t>2019 Yılı Beylikdüzü Belediyesi Park Ve Bahçeler Müdürlüğü Çalışmalarında Kullanılmak Üzere Nalburiye Malzeme Alımı</t>
  </si>
  <si>
    <t>2019 Yılında Park Ve Bahçeler Müdürlüğü Marangoz Atölyesi Kent Mobilyası Yapımı İçin Malzeme Alımı</t>
  </si>
  <si>
    <t>2019 Yılı Beylikdüzü Belediyesi Park Ve Yeşil Alanlarında Kullanılmak Üzere Dış Mekan Süs Bitkileri (Ağaç, Ağaççık, Çalı, Mevsimlik Çiçek Ve Yer Örtücü Bitkiler) Alımı Ve Dikimi İşi</t>
  </si>
  <si>
    <t>Beylikdüzü Belediyesi Mevcut Çocuk Oyun Gruplarının Ve Spor Aletlerinin Tamiri İçin Gerekli Malzemelerin Alımı, Tamir Ve Bakım İşleri İşi</t>
  </si>
  <si>
    <t>2019 Yılı Beylikdüzü Sınırları İçerisindeki Park Ve Yeşil Alanların Tanziminde Kullanılmak Üzere Zirai Ve Peyzaj Malzemeleri Alımı</t>
  </si>
  <si>
    <t>2019 Yılı Beylikdüzü Belediyesi Park Ve Bahçeler Müdürlüğü'ne Zirai Makina Alımı İşi</t>
  </si>
  <si>
    <t>Yapım İşleri</t>
  </si>
  <si>
    <t>Hizmet Alımı</t>
  </si>
  <si>
    <t>Mal Alımı</t>
  </si>
  <si>
    <t>EYÜPSULTAN BELEDİYE BAŞKANLIĞI</t>
  </si>
  <si>
    <t>Eyüpsultan, Alibeyköy Mah.,24 Ada,1,2 ve 3 Parsellerdeki  Hatice Sultan Mescidi’nin Rölöve, Restitüsyon, Restorasyon Projeleri Zemin Etüdü, Statik, Tesisat, Projeleri Yapım İşi</t>
  </si>
  <si>
    <t>Eyüpsultan, İslambey Mah.,217 Ada,44,45,46 Parsellerdeki  İslambey Camii ve Çeşmesi’nin Rölöve, Restitüsyon, Restorasyon, Zemin Etüdü, Statik, Tesisat, Projeleri Yapım İşi</t>
  </si>
  <si>
    <t>Eyüpsultan, Merkez Mah.,203 Ada,1 Parsel  Tarihi Karakol Binası  Restitüsyon, Restorasyon Uygulama İşi</t>
  </si>
  <si>
    <t>Eyüpsultan, Düğmeciler Mah.,184/5, 193/6, 193/13, İslambey Mah., 192/30  Tescilli 4 Adet Çeşme  Restorasyon Uygulama İşi</t>
  </si>
  <si>
    <t xml:space="preserve">Eyüpsultan, 72 Ada 1 Parsel, 219 Ada 11 Parsel ,
351 Ada 4 Parsel, 163 Ada 2 Parsel, 111 Ada 16 Parsel, 292 Ada 1 Parsel, 38  Ada 22 Parseldeki 7 Çeşmenin Rölöve, Restitüsyon ve Restorasyon Projelerinin Yapılması  
</t>
  </si>
  <si>
    <t>DKH 
İKTİSADİ</t>
  </si>
  <si>
    <t>GAZİOSMANPAŞA BELEDİYE BAŞKANLIĞI</t>
  </si>
  <si>
    <t>2018 Yılı İçerisinde Gaziosmanpaşa İlçesi Genelinde Hizmet Binaları, Hizmet Tesisleri, Kamu Alanları İle Muhtelif Kamu Kurumlarında Hasıl Olabilecek Elektrik Bakım Onarım İhtiyaçlarının Karşılanmasına Yönelik Muhtelif Elektrik Malzemesi Alım İşi</t>
  </si>
  <si>
    <t>Mal ve Hizmet Alımı</t>
  </si>
  <si>
    <t>İş Tamamlandı</t>
  </si>
  <si>
    <t>Gaziosmanpaşa İlçesinde Kalıcı Olarak Elektrik İhtiyacı Hasıl Olan Bina Tesis ve Etkinlik Alanlarına Elektrik Enerjisi ve Sayaç Teminine Yönelik Hizmet Alım İşi</t>
  </si>
  <si>
    <t>Kullan Bırak Akıllı Bisiklet istasyonlarının İhtiyacı olan Elektrik Enerjisi Bağlantsının Yapılmasına Yönelik Mal Alım İşi</t>
  </si>
  <si>
    <t>Marangozhane Atölyesi Tarafından Kullanılmak Üzere Muhtelif Hırdavat Malzemelerin Teminine Yönelik Mal Alım İşi</t>
  </si>
  <si>
    <t>Çim Biçim Makineleri Ve Ekipmanları Mal Alım İşi</t>
  </si>
  <si>
    <t>2018 Yılı Gaziosmanpaşa İlçesindeki Muhtelif Okul , Mabet , Hizmet Binası , Hizmet Tesisi İle Diğer Kamu Binalarındaki Bakım Onarım İhtiyaçlarının Giderilmesine Yönelik Yapım İşi</t>
  </si>
  <si>
    <t>Yapım İşi</t>
  </si>
  <si>
    <t>Asansör, Jeneratör Vb Cihazların Bakım Onarımlarının Yaptırılmasına Yönelik Hizmet Alım İşi</t>
  </si>
  <si>
    <t>Hizmet Alım İşi</t>
  </si>
  <si>
    <t>Gaziosmanpaşa İlçesi Dahilindeki Mevcut Parkların Bakım İşi</t>
  </si>
  <si>
    <t>Gaziosmanpaşa İlçesi Genelinde Muhtelif Mahalle Ve Sokaklarda Asfalt Robotu İle Aksesuar Yama Yapılması İşi</t>
  </si>
  <si>
    <t>2019 Yılı Gaziosmanpaşa İlçe Genelinde Muhtelif Sokak Ve Caddelerde Acil Müdahale Araçlarıyla Bordür Tretuarların Lokal Olarak Bakım Ve Onarımının Yaptırılması İşi</t>
  </si>
  <si>
    <t>2019 Yılı Gaziosmanpaşa İlçe Genelinde Bordür,Kaldırım,Perde Duvar Ve Betonerme Merdiven İmalatı Yapılması İşi</t>
  </si>
  <si>
    <t>İlçe Genelinde Yağmursuyu Hatlarının Temizliği, Yeni İmalat Ve Tamiratlarının Yapılması İşi</t>
  </si>
  <si>
    <t>Gaziosmanpaşa İlçesinde Kurulacak "Kullan Bırak Akıllı Bisiklet İstasyonları"nın İhtiyacı Olan Elektrik Enerjisi Bağlantısının Yapılabilmesine Yönelik Mal Alım İşi</t>
  </si>
  <si>
    <t>Gaziosmanpaşa Belediyesi Uhdesindeki Anıtlar, Yeşil Alanlar, Hizmet Binaları, Hizmet Tesislerinin Aydınlatmaları İçin Ledli Aydınlatma Armatürleri Alım İşi</t>
  </si>
  <si>
    <t>Tesisat Malzemelerinin Teminine Yönelik Muhtelif Malzeme Alım İşi</t>
  </si>
  <si>
    <t>Gaziosmanpaşa İlçesi Genelinde Hizmet Binaları, Hizmet Tesisleri ile Sosyal Tesislerde Kullanılmak Üzere Muhtelif Tefrişat Elemanlarının Teminine Yönelik Mal Alım İşi</t>
  </si>
  <si>
    <t>ZEYTİNBURNU BELEDİYE BAŞKANLIĞI</t>
  </si>
  <si>
    <t>Kültür Vadisi Projesi</t>
  </si>
  <si>
    <t>Yağmur Suyu Kanallarının Bakım Onarım Ve Yenilenmesi Projesi</t>
  </si>
  <si>
    <t>Kentsel Dönüşüm Uygulamaları</t>
  </si>
  <si>
    <t>Park Ve Yeşil Alanların  Aydınlatılması İle Enerji Hatlarının Yapım,Bakım Ve Onarımı Projesi</t>
  </si>
  <si>
    <t>Mevzuatına Aykırı Yapıların Yıkımı  Projesi</t>
  </si>
  <si>
    <t>Muhtelif Beton Elemanları Ve Asfalt Alımı</t>
  </si>
  <si>
    <t>Meydan Düzenlenmesi Projesi</t>
  </si>
  <si>
    <t>Muhtelif Kamu Binalarının Bakım,Onarım Ve</t>
  </si>
  <si>
    <t>Restorasyonlarının Yapılması  Projesi</t>
  </si>
  <si>
    <t>Asfalt Kaplama Ve Prestij Yol  Yapımı Projesi</t>
  </si>
  <si>
    <t>Kamu Binaları Yapım Projesi</t>
  </si>
  <si>
    <t>Cami Yıkım Ve Yapım Projesi</t>
  </si>
  <si>
    <t>Spor Kompleksi,Spor Salonu Ve Tesisleri Yapım Projesi</t>
  </si>
  <si>
    <t>Trafik Düzenlemesi Ve Sinyalizasyon Projesi</t>
  </si>
  <si>
    <t>Zeytinburnu Buz Pisti Ve Spor Kompleksi Yapım Projesi</t>
  </si>
  <si>
    <t>Hizmet Binası</t>
  </si>
  <si>
    <t>ARNAVUTKÖY BELEDİYE BAŞKANLIĞI</t>
  </si>
  <si>
    <t>Hadımköy Kültür Mer.</t>
  </si>
  <si>
    <t>FESİH SÜRECİNDE</t>
  </si>
  <si>
    <t>İlçe Gen. Restorasyon</t>
  </si>
  <si>
    <t>İmrahor Meydan</t>
  </si>
  <si>
    <t>Dursunköy Meydan</t>
  </si>
  <si>
    <t>Tayakadın Meydan</t>
  </si>
  <si>
    <t>Derik Kültür Mer.</t>
  </si>
  <si>
    <t>Dargeçit Kültür Mer.</t>
  </si>
  <si>
    <t>İSTANBUL CERRAHPAŞA ÜNİVERSİTESİ</t>
  </si>
  <si>
    <t>Etüd-Proje</t>
  </si>
  <si>
    <t>Büyük Onarım,Güçlendirme, Restorasyon</t>
  </si>
  <si>
    <t>Doğalgaz Dönüşümü, Elektrik hattı, Kampüs İçi Yol, Kanalizsayon hattı, Peyzaj, Su isale hattı, Telefon hattı</t>
  </si>
  <si>
    <t>Eğitim (12.813 m2)</t>
  </si>
  <si>
    <t>Bakım Onarım, Bilgi ve İletişim Teknolojileri, Kesin Hesap, Makine Teçhisat, T-6 (1 Adet)</t>
  </si>
  <si>
    <t>** ( + 53.000.-TL )
     (+ 60.000.-TL )</t>
  </si>
  <si>
    <t>CERRAHPAŞA</t>
  </si>
  <si>
    <t>Büyük Onarım, Makine Teçhisat, T-15 (1 adet)</t>
  </si>
  <si>
    <t>*** (+ 3.700.000.-TL)</t>
  </si>
  <si>
    <t>Etüd-Proje, Restorasyon</t>
  </si>
  <si>
    <t xml:space="preserve">      *  ( + 3.050.000.-TL )  Mayıs ayı döneminde Yatırımları Hızlandırma Ödeneğinden eklenmiştir.</t>
  </si>
  <si>
    <t>Çeşitli Ünitelerin Eğitim Projesi</t>
  </si>
  <si>
    <t>Derslik Ve Merkezi Birimler</t>
  </si>
  <si>
    <t>Tarihi Binaların Onarım Ve Restorasyonu</t>
  </si>
  <si>
    <t>PROJE SAYISI</t>
  </si>
  <si>
    <t>PROJE SAHİBİ KURUM /KURULUŞ</t>
  </si>
  <si>
    <t>İSTANBUL TEKNİK ÜNİVERSİTESİ</t>
  </si>
  <si>
    <t>GENEL TOPLAM</t>
  </si>
  <si>
    <t>PROJE  SAHİBİ KURUM/ KURULUŞ</t>
  </si>
  <si>
    <t>BAHÇELİEVLER BELEDİYE BAŞKANLIĞI</t>
  </si>
  <si>
    <t>Çocuk Evleri Sitesi                 (100 Kişilik)                   (0-18 Yaş) (E+P+İ) (4500 M2)</t>
  </si>
  <si>
    <t>Çocuk Destek Merkezi (40 Kişilik)  (E+P+İ) (3000 M2)</t>
  </si>
  <si>
    <t>Rehabilitasyon Mrk.İnşaatı (Engelsiz Yaşam Mrk.) (40 Kişilik) (E+P+İ)</t>
  </si>
  <si>
    <t>Shm+İl Müd.Hizmet Binası (E+P)</t>
  </si>
  <si>
    <t>Sosyal Hizmet Merkezi (E+P)</t>
  </si>
  <si>
    <t>Huzurevi (E+P)</t>
  </si>
  <si>
    <t>Engelsiz Yaşam Merkezi (63 Kişilik) (E+P)</t>
  </si>
  <si>
    <t xml:space="preserve">Aktif Yaşam Merkezi (E+P+İ) </t>
  </si>
  <si>
    <t xml:space="preserve"> SANCAKTEPE</t>
  </si>
  <si>
    <t xml:space="preserve"> BEYLİKDÜZÜ </t>
  </si>
  <si>
    <t xml:space="preserve"> BEYLİKDÜZÜ</t>
  </si>
  <si>
    <t xml:space="preserve"> GÖZTEPE</t>
  </si>
  <si>
    <t xml:space="preserve">PENDİK </t>
  </si>
  <si>
    <t xml:space="preserve"> ÜMRANİYE </t>
  </si>
  <si>
    <t>EÜAŞ İSTANBUL DOĞALGAZ SANTRALLERİ İŞLETME MÜDÜRLÜĞÜ</t>
  </si>
  <si>
    <t>SEKTÖREL DAĞILIMI</t>
  </si>
  <si>
    <t>Proje Sayısı</t>
  </si>
  <si>
    <t>Toplam Proje Tutarı</t>
  </si>
  <si>
    <t>Önceki Yıllar Toplam Harcaması</t>
  </si>
  <si>
    <t>Toplam Yılı Ödeneği</t>
  </si>
  <si>
    <t>Diğer Kamu Hizmetleri-Sosyal</t>
  </si>
  <si>
    <t>Sağlık</t>
  </si>
  <si>
    <t>Tarım</t>
  </si>
  <si>
    <t>Enerji</t>
  </si>
  <si>
    <t>Diğer Kamu Hizmetleri-İktisadi</t>
  </si>
  <si>
    <t>Turizm</t>
  </si>
  <si>
    <t>Avrupa (237) Çelik, Polietilen ve Servis Hattı İnşaatı İşi</t>
  </si>
  <si>
    <t>Yeni Yapım</t>
  </si>
  <si>
    <t>%20 İş artışı ve süre uzatımı verilmiştir. İkinci süre uzatımı verilmiştir.Bitti.</t>
  </si>
  <si>
    <t>Avrupa (238) İstanbul YDKŞ Bölgesi Çelik, Polietilen ve Servis Hattı İnşaatı</t>
  </si>
  <si>
    <t>Bitti.</t>
  </si>
  <si>
    <t>Avrupa (239) Boğaziçi YDKŞ Bölgesi Çelik, Polietilen ve Servis Hattı İnşaatı</t>
  </si>
  <si>
    <t>Anadolu (215) Anadolu YDKŞ Bölgesi Çelik, Polietilen ve Servis Hattı İnşaatı İşi</t>
  </si>
  <si>
    <t>D(28) Doğalgaz Dağıtım Hatlarının Yapımının Kontrol ve Denetleme Hizmeti Alımı</t>
  </si>
  <si>
    <t xml:space="preserve">Etüd Proje </t>
  </si>
  <si>
    <t>D(29) Doğalgaz Dağıtım Hatlarının Yapımının Kontrol ve Denetleme Hizmeti Alımı</t>
  </si>
  <si>
    <t>Esenyurt ve Ambarlı RMS Revizyonu Yapım İşinin Kontrol ve Denetleme Hizmet Alımı</t>
  </si>
  <si>
    <t>Esenyurt ve Ambarlı Basınç Düşürme ve Ölçüm İstasyonları Regülasyon Hatları Revizyonu</t>
  </si>
  <si>
    <t>Avrupa (240) İstanbul Ydkş Bölgesi Çelik, Polietilen ve Servis Hattı İnşaatı İşi ( Enermak İnş. Taah. San. ve Tic. Ltd. Şti. )</t>
  </si>
  <si>
    <t>Avrupa (241) Boğaziçi YDKŞ Bölgesi Çelik, Polietilen ve Servis Hattı İnşaatı ( Şilan Hafriyat ve İnşaat San. Tic. Ltd. Şti. )</t>
  </si>
  <si>
    <t>Anadolu (216) Anadolu YDKŞ Bölgesi Çelik, Polietilen ve Servis Hattı İnşaatı ( Ycs Müh. ve San. Tic. Ltd. Şti. &amp; Binyapı İnş. ve Nak. San. Tic. Ltd. Şti. İş Ortaklığı )</t>
  </si>
  <si>
    <t>D(31) Anadolu Doğalgaz Dağıtım Hatlarının Yapımının Kontrol ve Denetleme Hizmeti Alımı ( Alka Enerji İnş. Personel Belgelendirme Kalibrasyon Eğitim San. ve Tic. Ltd. Şti. )</t>
  </si>
  <si>
    <t>D(32) Avrupa Doğalgaz Dağıtım Hatlarının Yapımının Kontrol ve Denetleme Hizmeti Alımı ( Tümaş )</t>
  </si>
  <si>
    <t>İGDAŞ</t>
  </si>
  <si>
    <t>BEYKOZ BELEDİYESİ</t>
  </si>
  <si>
    <t>2019 YILI SEKTÖRLER İTİBARİYLE ÇALIŞMA VE İŞ PROGRAMI</t>
  </si>
  <si>
    <t>KURUM ADI</t>
  </si>
  <si>
    <t>SEKTÖR</t>
  </si>
  <si>
    <t>PROJE ADI</t>
  </si>
  <si>
    <t>KARAKTERİSTİK</t>
  </si>
  <si>
    <t>ÖNCEKİ YILLAR HARCAMASI</t>
  </si>
  <si>
    <t>DİĞER KAMU HİZMETLERİ-SOSYAL</t>
  </si>
  <si>
    <t>DİĞER KAMU HİZMETLERİ - İKTİSADİ</t>
  </si>
  <si>
    <t>ULAŞTIRMA-HABERLEŞME</t>
  </si>
  <si>
    <t xml:space="preserve">KAMU </t>
  </si>
  <si>
    <t>338 Ada 12 Parseldeki Prof.Dr.Necmettin Erbakan Kültür Merkezi Tadilatı ve Kuyu Perdelere Prekast Yapılması İşi</t>
  </si>
  <si>
    <t>YILLARA SARİ YAPILAN İŞ OLUP TAMAMLANMIŞTIR.</t>
  </si>
  <si>
    <t>2018 Yılı Beykoz İlçe Genelinde Spor Tesisi Yapım, Bakım Ve Onarım İşi</t>
  </si>
  <si>
    <t>Kanuni Sultan Süleyman Kent Ormanı 2. Etap Yapım İşi</t>
  </si>
  <si>
    <t>Yıllara sari iş olarak planlanmaktadır.</t>
  </si>
  <si>
    <t>Riva Çayağazı C Tipi Mesire Alanı Yapım İşi</t>
  </si>
  <si>
    <t>MALTEPE BELEDİYE BAŞKANLIĞI</t>
  </si>
  <si>
    <t>BEYKOZ BELEDİYE BAŞKANLIĞI</t>
  </si>
  <si>
    <t>8.437.815.53</t>
  </si>
  <si>
    <t>5.045.619.89</t>
  </si>
  <si>
    <t>1.770.000.00</t>
  </si>
  <si>
    <t>1.622.194.64</t>
  </si>
  <si>
    <t>Asfalt Yapım İşi</t>
  </si>
  <si>
    <t>Alt Yapı</t>
  </si>
  <si>
    <t xml:space="preserve"> İSTANBUL 2019 YILI YATIRIM PROJELERİ ÇALIŞMA VE İŞ PROGRAMI</t>
  </si>
  <si>
    <t xml:space="preserve"> İSTANBUL 2019 YILI BELEDİYELER YATIRIM PROJELERİ ÇALIŞMA VE İŞ PROGRAMI</t>
  </si>
  <si>
    <t>İSTANBUL 2019 YILI YATIRIM PROJELERİ ÇALIŞMA VE İŞ PROGRAMI</t>
  </si>
  <si>
    <t>İSTANBUL 2019 YILI SEKTÖRLER İTİBARİYLE ÇALIŞMA VE İŞ PROGRAMI</t>
  </si>
  <si>
    <t>BAŞ MÜDÜRLÜKLER</t>
  </si>
  <si>
    <t>POSTA VE TELGRAF TEŞKİLATI ANONİM ŞİRKETİ  İSTANBUL PTT BAŞMÜDÜRLÜĞÜ</t>
  </si>
  <si>
    <t>POSTA VE TELGRAF TEŞKİLATI ANONİM ŞİRKETİ İSTANBUL PTT BAŞMÜDÜRLÜĞÜ</t>
  </si>
  <si>
    <t>İL MÜDÜRLÜKLERİ</t>
  </si>
  <si>
    <t>Beykoz Spor Salonu</t>
  </si>
  <si>
    <t>İstanbul Eyüp Futsal Proje Hizmet Alımı</t>
  </si>
  <si>
    <t>İstanbul Beylikdüzü Spor Kompleksi Bodrum Katının Curling Pistine Dönüştürülmesi İşi</t>
  </si>
  <si>
    <t>Eyüp Stadı 2500 Kişilik Çelik Tribün Yapım İşi</t>
  </si>
  <si>
    <t>Güngören Spor Kompleksi İkmal İşi</t>
  </si>
  <si>
    <t>Burhan Felek Atletizm Pisti, Çim Saha Ve Aydınlatma Yapım İşi (İkmal İşi)</t>
  </si>
  <si>
    <t>Bahçelievler Spor Kompleksi İkmal İşi</t>
  </si>
  <si>
    <t>Çekmeköy Alemdağ Futbol Sahası Tribün Çatısı Ve İdari Binalar Onarımı</t>
  </si>
  <si>
    <t>İstanbul Bakırköy Spor Kompleksi</t>
  </si>
  <si>
    <t>İstanbul Avrupa Yakası Çok Amaçlı Spor Salonu</t>
  </si>
  <si>
    <t>İstanbul İl Müdürlüğü Binası</t>
  </si>
  <si>
    <t>Kartal Yakacık Yüzme Havuzu Ve Spor Salonu Bakım Onarım Ve Modernizasyon</t>
  </si>
  <si>
    <t>KİTLER</t>
  </si>
  <si>
    <t>TÜRKİYE DENİZCİLİK İŞLETMELERİ A.Ş. GENEL MÜDÜRLÜĞÜ</t>
  </si>
  <si>
    <t>ÜNİVERSİTELER</t>
  </si>
  <si>
    <t>MAHALLİ İDARE KURULUŞLARI</t>
  </si>
  <si>
    <t xml:space="preserve">TEKNOLOJİ GELİŞTİRME DAİRESİ BAŞKANLIĞI </t>
  </si>
  <si>
    <t xml:space="preserve"> -      </t>
  </si>
  <si>
    <r>
      <t xml:space="preserve">Boğaziçi ve Fatih Sultan Mehmet Köprülerinin Bakımı, Onarımı ve Yapısal Takviyesi Mühendislik ve Müşavirlik Hizmetleri İşi      </t>
    </r>
    <r>
      <rPr>
        <i/>
        <sz val="10"/>
        <rFont val="Times New Roman"/>
        <family val="1"/>
        <charset val="162"/>
      </rPr>
      <t>Güçlendirme (2 Adet), Müşavirlik</t>
    </r>
  </si>
  <si>
    <r>
      <t xml:space="preserve">Mehmet Akif Ersoy Çok Programlı Anadolu Lisesi </t>
    </r>
    <r>
      <rPr>
        <sz val="10"/>
        <color indexed="8"/>
        <rFont val="Times New Roman"/>
        <family val="1"/>
        <charset val="162"/>
      </rPr>
      <t>(Bolluca Mesleki ve Teknik And.Lisesi)</t>
    </r>
  </si>
  <si>
    <t>Bitümlü Sıcak Karışım Asfalt Kaplama Yapılması (2018-2019)</t>
  </si>
  <si>
    <t>Kadıköy İlçesi 2019 Yılı Asfalt Kaplama Ve Yama İşi</t>
  </si>
  <si>
    <t>Kadıköy İlçesi Cadde Ve Sokaklarında Yeni Bina Önü,Yol Kaldırım Yenileme,Altyapı Tranşe Ve Kentsel Dönüşüm Kaynaklı Kısa Metrajlı Kaldırım Yenileme Ve Onarımı İşi(2018)</t>
  </si>
  <si>
    <t>Kadıköy İlçesi Cadde Ve Sokaklarında Yol Kaldırım Yenilenmesi Ve Onarımı(2018-2019)</t>
  </si>
  <si>
    <t>Kadıköy İlçesi Cadde Ve Sokaklarında Yol-Kaldırım Yenileme Ve Onarımı(2018-2019)</t>
  </si>
  <si>
    <t>Kadıköy İlçesi Cadde Ve Sokaklarında Yol Ve Kaldırım Onarımı Yapılması(2018-2019)</t>
  </si>
  <si>
    <t>Kadıköy İlçesinde Yağmur Suyu Kanal Ağının Genişletilmesi İşi (2018-2019)</t>
  </si>
  <si>
    <t xml:space="preserve">Kadıköy İlçesi Acıbadem,Koşuyolu,Osmanağa,Rasimpaşa Ve Hasanpaşa Mahallelerinde Yol, Kaldırım, Duvar Bakım Onarım Ve Tadilatı </t>
  </si>
  <si>
    <t>Kadıköy Belediyesi Hizmet Binaları Ve Kamu Binaları Tadilat Ve Onarım İnşaatı.(2018)</t>
  </si>
  <si>
    <t>2019 Yılı Kadıköy İlçesindeki Meb'e</t>
  </si>
  <si>
    <t>Bağlı Eğitim Ve Öğretim Kurumlarında Tadilat,Bakım Ve Onarım İşlerinin Yapılması</t>
  </si>
  <si>
    <t>Kadıköy Belediyesi Hizmet Binaları Ve Kamu Binaları Tadilat Ve Onarım İnşaatı (2019)</t>
  </si>
  <si>
    <t>Kadıköy Belediyesi Çok Amaçlı Salon İnşaatı(2018)</t>
  </si>
  <si>
    <t>Veterinerlik Hizmet Binası Yapımı.(2018)</t>
  </si>
  <si>
    <t>Osmanağa Mahallesi 10 Pafta,1430 Ada,96 Parseldeki Yapının Restorasyonu İşi.(2018)</t>
  </si>
  <si>
    <t>17 Adet Eski Eser Rölöve Ve Restitüsyon Projeleri</t>
  </si>
  <si>
    <t>Kadıköy İlçesindeki Çeşmelerin Rehabilitasyonu</t>
  </si>
  <si>
    <t>195 Ada, 15 Parsel Rölöve Ve Restitüsyonu</t>
  </si>
  <si>
    <t>Simge Sokak Park İçi Çocuk Yuvası</t>
  </si>
  <si>
    <t xml:space="preserve">Özgürlük Parkı Amfitiyatro Rehabilitasyonu </t>
  </si>
  <si>
    <t>Erenköy Sabit Pazarı Rehabilitasyonu</t>
  </si>
  <si>
    <t xml:space="preserve">Selamiçeşme Organik Pazar </t>
  </si>
  <si>
    <t>Özgürlük Parkı Yanı Pazartesi Pazarı</t>
  </si>
  <si>
    <t xml:space="preserve">Selamiçeşme Alt Geçidi Üzeri Kent Çekim Merkezi Tasarımı </t>
  </si>
  <si>
    <t xml:space="preserve">Fikirtepe Sağlık Tesisi </t>
  </si>
  <si>
    <t>Kadıköy Tiyatro İç Mimari</t>
  </si>
  <si>
    <t>Koşuyolu Spor Kompleksi İç Mimari</t>
  </si>
  <si>
    <t>Sinematek Sinema Evi İç Mimari</t>
  </si>
  <si>
    <t>Sahipsiz Hayvanlar Rehabilitasyon Ve Eğitim Merkezi İç Mimari</t>
  </si>
  <si>
    <t>İdea Mutfak/Aşlık</t>
  </si>
  <si>
    <t>Yenisahra Ulaşım Birimi</t>
  </si>
  <si>
    <t>Moda Bostanı (Kamusal Alanlar Ve Peyzaj Projesi)</t>
  </si>
  <si>
    <t>Emine Hanım Çeşmesi Peyzaj Düzenlemesi</t>
  </si>
  <si>
    <t>Ayrılık Çeşmesi Peyzaj Düzenlemesi</t>
  </si>
  <si>
    <t>Garipbaba Türbesi Rölöve Projesi</t>
  </si>
  <si>
    <t>Yaşlıların Kenti Daha Aktif Kullanımına Yönelik Sokak Ve Kamusal Alanlarda Proje Hazırlanması</t>
  </si>
  <si>
    <t>Yaşayan Sokak Ve Cadde Projelerinin Hazırlanması</t>
  </si>
  <si>
    <t>Mural Festivalinin Yapılması</t>
  </si>
  <si>
    <t>Engelsiz Rota Çalışmasının Yapılması</t>
  </si>
  <si>
    <t>Gölgelik Proje Dosyalarının İncelenmesi Ve Sonuçlandırılması</t>
  </si>
  <si>
    <t>Cephe Sağlıklaştırma Çalışmalarının Yapılması</t>
  </si>
  <si>
    <t>Sanatı Kentsel Mekana Yaymaya Yönelik Projeler Geliştirilmesi</t>
  </si>
  <si>
    <t>Bisiklet Yolları Ve Bisiklet Parkı Projelerinin Hazırlanması</t>
  </si>
  <si>
    <t>Kadıköy'deki Kültür-Sanat, Eğitim, Tarih Vb. İçerikli Çalışmalara İlişkin Farkındalık Projelerinin Gerçekleştirilmesi</t>
  </si>
  <si>
    <t>2019 Yılı Kadıköy 1.Bölge Parklarının Elektrik,Tesisat Ve Peyzaj Yenileme İşi</t>
  </si>
  <si>
    <t>2019 Yılı Kadıköy 2.Bölge Parklarının Elektrik,Tesisat Ve Peyzaj Yenileme İşi</t>
  </si>
  <si>
    <t>2019 Yılı Okul Ve Kamu Kurumları Bahçelerinde Yenilme Çalışması Yapılması İşi</t>
  </si>
  <si>
    <t>2019 Yılı Kadıköy İlçesi Genelindeki Ağaçlara Budama Ve Kesim Yapılması İle Ağaç Dikimi Ve Sulaması İşi</t>
  </si>
  <si>
    <t xml:space="preserve">B.ÇEKMECE - Çatalca </t>
  </si>
  <si>
    <t xml:space="preserve">İstanbul İli, B.ÇEKMECE İlçesi B.ÇEKMECE Köprüsü   (600 M)                                                                                  </t>
  </si>
  <si>
    <t>B.ÇEKMECE</t>
  </si>
  <si>
    <t>Kınalı-Ayr.-B.ÇEKMECE  ( 40 km DY)  Etüt Proje  İşleri</t>
  </si>
  <si>
    <t>B.ÇEKMECE Barajı Onarımı</t>
  </si>
  <si>
    <t>B.ÇEKMECE Kumburgaz Asm (5 Hekimli)</t>
  </si>
  <si>
    <t xml:space="preserve">B.ÇEKMECE
</t>
  </si>
  <si>
    <t>BÖLGE KURULUŞLARI</t>
  </si>
  <si>
    <t xml:space="preserve">
BAŞAKŞEHİR
</t>
  </si>
  <si>
    <t xml:space="preserve">
ATAŞEHİR
</t>
  </si>
  <si>
    <t xml:space="preserve">
SARIYER
</t>
  </si>
  <si>
    <t>ARAÇ TEKNOLOJİLERİ AR-GE MERKEZİ</t>
  </si>
  <si>
    <t>İTÜ UYDU YER TERMİNALİ YENİLEME PROJESİ</t>
  </si>
  <si>
    <t>REKTÖRLÜK BİLİMSEL ARAŞTIRMA PROJELERİ</t>
  </si>
  <si>
    <t>SANAYİ ARAŞTIRMACI YETİŞTİRME PROJESİ</t>
  </si>
  <si>
    <t>SENTETİK GAZ YAKITLARI AR-GE MERKEZİ</t>
  </si>
  <si>
    <t>ULUSAL YÜKSEK BAŞARIMLI HESAPLAMA MERKEZİ 2.FAZ</t>
  </si>
  <si>
    <t>BÜYÜK ONARIM</t>
  </si>
  <si>
    <t>ÇEŞİTLİ ÜNİTELERİN ETÜT PROJESİ</t>
  </si>
  <si>
    <t>DERSLİK VE MERKEZİ BİRİMLER</t>
  </si>
  <si>
    <t>KAMPÜS ALTYAPISI</t>
  </si>
  <si>
    <t>TAŞKIŞLA VE MAÇKA BİNALARI RESTORASYONU</t>
  </si>
  <si>
    <t>YAYIN ALIMI</t>
  </si>
  <si>
    <t>İLERİ ARAÇ TEKNOLOJİLERİ VE GÜÇ SİSTEMLERİ 
GELİŞTİRME MERKEZİ BİNA YAPIMI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</si>
</sst>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T_L_-;\-* #,##0.00\ _T_L_-;_-* &quot;-&quot;??\ _T_L_-;_-@_-"/>
    <numFmt numFmtId="165" formatCode="dd\/mm\/yyyy"/>
    <numFmt numFmtId="166" formatCode="0;[Red]0"/>
    <numFmt numFmtId="167" formatCode="_-* #,##0\ _T_L_-;\-* #,##0\ _T_L_-;_-* &quot;-&quot;??\ _T_L_-;_-@_-"/>
  </numFmts>
  <fonts count="69">
    <font>
      <sz val="11"/>
      <color theme="1"/>
      <name val="Calibri"/>
      <family val="2"/>
      <charset val="162"/>
      <scheme val="minor"/>
    </font>
    <font>
      <sz val="10"/>
      <color theme="1"/>
      <name val="Times New Roman"/>
      <family val="1"/>
      <charset val="162"/>
    </font>
    <font>
      <sz val="8"/>
      <color theme="1"/>
      <name val="Times New Roman"/>
      <family val="1"/>
      <charset val="162"/>
    </font>
    <font>
      <sz val="8"/>
      <color rgb="FF000000"/>
      <name val="Times New Roman"/>
      <family val="1"/>
      <charset val="162"/>
    </font>
    <font>
      <b/>
      <sz val="26"/>
      <color theme="0"/>
      <name val="Times New Roman"/>
      <family val="1"/>
      <charset val="162"/>
    </font>
    <font>
      <b/>
      <sz val="12"/>
      <color theme="1"/>
      <name val="Times New Roman"/>
      <family val="1"/>
      <charset val="162"/>
    </font>
    <font>
      <b/>
      <sz val="12"/>
      <name val="Times New Roman"/>
      <family val="1"/>
      <charset val="162"/>
    </font>
    <font>
      <sz val="11"/>
      <color theme="1"/>
      <name val="Times New Roman"/>
      <family val="1"/>
      <charset val="162"/>
    </font>
    <font>
      <sz val="11"/>
      <color theme="1"/>
      <name val="Calibri"/>
      <family val="2"/>
      <charset val="162"/>
      <scheme val="minor"/>
    </font>
    <font>
      <b/>
      <sz val="12"/>
      <color theme="1"/>
      <name val="Calibri"/>
      <family val="2"/>
      <charset val="162"/>
      <scheme val="minor"/>
    </font>
    <font>
      <sz val="12"/>
      <color theme="1"/>
      <name val="Times New Roman"/>
      <family val="1"/>
      <charset val="162"/>
    </font>
    <font>
      <sz val="12"/>
      <color theme="1"/>
      <name val="Calibri"/>
      <family val="2"/>
      <charset val="162"/>
      <scheme val="minor"/>
    </font>
    <font>
      <b/>
      <sz val="11"/>
      <color theme="1"/>
      <name val="Calibri"/>
      <family val="2"/>
      <charset val="162"/>
      <scheme val="minor"/>
    </font>
    <font>
      <b/>
      <sz val="11"/>
      <color theme="1"/>
      <name val="Times New Roman"/>
      <family val="1"/>
      <charset val="162"/>
    </font>
    <font>
      <b/>
      <sz val="12"/>
      <color indexed="8"/>
      <name val="Times New Roman"/>
      <family val="1"/>
      <charset val="162"/>
    </font>
    <font>
      <b/>
      <sz val="9"/>
      <color indexed="81"/>
      <name val="Tahoma"/>
      <family val="2"/>
      <charset val="162"/>
    </font>
    <font>
      <sz val="9"/>
      <color indexed="81"/>
      <name val="Tahoma"/>
      <family val="2"/>
      <charset val="162"/>
    </font>
    <font>
      <sz val="8"/>
      <name val="Times New Roman"/>
      <family val="1"/>
      <charset val="162"/>
    </font>
    <font>
      <sz val="8"/>
      <color theme="1"/>
      <name val="Calibri"/>
      <family val="2"/>
      <charset val="162"/>
      <scheme val="minor"/>
    </font>
    <font>
      <sz val="10"/>
      <color indexed="8"/>
      <name val="ARIAL"/>
      <charset val="1"/>
    </font>
    <font>
      <sz val="10"/>
      <name val="Arial"/>
      <family val="2"/>
      <charset val="162"/>
    </font>
    <font>
      <sz val="10"/>
      <name val="Arial Tur"/>
      <charset val="162"/>
    </font>
    <font>
      <sz val="11"/>
      <color rgb="FF9C0006"/>
      <name val="Calibri"/>
      <family val="2"/>
      <charset val="162"/>
    </font>
    <font>
      <b/>
      <sz val="10"/>
      <color theme="1"/>
      <name val="Times New Roman"/>
      <family val="1"/>
      <charset val="162"/>
    </font>
    <font>
      <b/>
      <sz val="10"/>
      <name val="Times New Roman"/>
      <family val="1"/>
      <charset val="162"/>
    </font>
    <font>
      <sz val="10"/>
      <color theme="1"/>
      <name val="Calibri"/>
      <family val="2"/>
      <charset val="162"/>
      <scheme val="minor"/>
    </font>
    <font>
      <sz val="14"/>
      <color theme="1"/>
      <name val="Calibri"/>
      <family val="2"/>
      <charset val="162"/>
      <scheme val="minor"/>
    </font>
    <font>
      <b/>
      <sz val="10"/>
      <color theme="1"/>
      <name val="Calibri"/>
      <family val="2"/>
      <charset val="162"/>
      <scheme val="minor"/>
    </font>
    <font>
      <b/>
      <sz val="14"/>
      <color theme="0"/>
      <name val="Times New Roman"/>
      <family val="1"/>
      <charset val="162"/>
    </font>
    <font>
      <b/>
      <sz val="12"/>
      <color theme="0"/>
      <name val="Times New Roman"/>
      <family val="1"/>
      <charset val="162"/>
    </font>
    <font>
      <b/>
      <sz val="14"/>
      <color theme="1"/>
      <name val="Calibri"/>
      <family val="2"/>
      <charset val="162"/>
      <scheme val="minor"/>
    </font>
    <font>
      <sz val="11"/>
      <color theme="1"/>
      <name val="Calibri"/>
      <family val="2"/>
      <scheme val="minor"/>
    </font>
    <font>
      <b/>
      <sz val="16"/>
      <color theme="0"/>
      <name val="Times New Roman"/>
      <family val="1"/>
      <charset val="162"/>
    </font>
    <font>
      <sz val="14"/>
      <color theme="1"/>
      <name val="Times New Roman"/>
      <family val="1"/>
      <charset val="162"/>
    </font>
    <font>
      <b/>
      <sz val="22"/>
      <color theme="0"/>
      <name val="Times New Roman"/>
      <family val="1"/>
      <charset val="162"/>
    </font>
    <font>
      <b/>
      <sz val="14"/>
      <color theme="1"/>
      <name val="Times New Roman"/>
      <family val="1"/>
      <charset val="162"/>
    </font>
    <font>
      <sz val="9"/>
      <color rgb="FF000000"/>
      <name val="Times New Roman"/>
      <family val="1"/>
      <charset val="162"/>
    </font>
    <font>
      <sz val="18"/>
      <color theme="0"/>
      <name val="Times New Roman"/>
      <family val="1"/>
      <charset val="162"/>
    </font>
    <font>
      <sz val="22"/>
      <color theme="1"/>
      <name val="Calibri"/>
      <family val="2"/>
      <charset val="162"/>
      <scheme val="minor"/>
    </font>
    <font>
      <b/>
      <sz val="22"/>
      <color theme="1"/>
      <name val="Times New Roman"/>
      <family val="1"/>
      <charset val="162"/>
    </font>
    <font>
      <sz val="10"/>
      <name val="Times New Roman"/>
      <family val="1"/>
      <charset val="162"/>
    </font>
    <font>
      <sz val="10"/>
      <color indexed="8"/>
      <name val="Times New Roman"/>
      <family val="1"/>
      <charset val="162"/>
    </font>
    <font>
      <i/>
      <sz val="10"/>
      <name val="Times New Roman"/>
      <family val="1"/>
      <charset val="162"/>
    </font>
    <font>
      <sz val="10"/>
      <color rgb="FF000000"/>
      <name val="Times New Roman"/>
      <family val="1"/>
      <charset val="162"/>
    </font>
    <font>
      <sz val="10"/>
      <color rgb="FFFF0000"/>
      <name val="Times New Roman"/>
      <family val="1"/>
      <charset val="162"/>
    </font>
    <font>
      <sz val="10"/>
      <color indexed="8"/>
      <name val="Times New Roman"/>
      <family val="1"/>
    </font>
    <font>
      <sz val="10"/>
      <color indexed="8"/>
      <name val="Albany"/>
      <family val="2"/>
    </font>
    <font>
      <b/>
      <sz val="18"/>
      <color theme="0"/>
      <name val="Calibri"/>
      <family val="2"/>
      <charset val="162"/>
      <scheme val="minor"/>
    </font>
    <font>
      <b/>
      <sz val="10"/>
      <color theme="0"/>
      <name val="Times New Roman"/>
      <family val="1"/>
      <charset val="162"/>
    </font>
    <font>
      <sz val="12"/>
      <name val="Times New Roman"/>
      <family val="1"/>
      <charset val="162"/>
    </font>
    <font>
      <sz val="12"/>
      <name val="Arial"/>
      <family val="2"/>
      <charset val="162"/>
    </font>
    <font>
      <sz val="12"/>
      <color rgb="FFFF0000"/>
      <name val="Arial"/>
      <family val="2"/>
      <charset val="162"/>
    </font>
    <font>
      <sz val="12"/>
      <color indexed="8"/>
      <name val="Times New Roman"/>
      <family val="1"/>
      <charset val="162"/>
    </font>
    <font>
      <sz val="12"/>
      <color rgb="FF000000"/>
      <name val="Times New Roman"/>
      <family val="1"/>
      <charset val="162"/>
    </font>
    <font>
      <b/>
      <sz val="22"/>
      <name val="Times New Roman"/>
      <family val="1"/>
      <charset val="162"/>
    </font>
    <font>
      <b/>
      <sz val="16"/>
      <name val="Times New Roman"/>
      <family val="1"/>
      <charset val="162"/>
    </font>
    <font>
      <b/>
      <sz val="12"/>
      <name val="Calibri"/>
      <family val="2"/>
      <charset val="162"/>
      <scheme val="minor"/>
    </font>
    <font>
      <b/>
      <sz val="11"/>
      <name val="Calibri"/>
      <family val="2"/>
      <charset val="162"/>
      <scheme val="minor"/>
    </font>
    <font>
      <b/>
      <sz val="10"/>
      <color indexed="8"/>
      <name val="Times New Roman"/>
      <family val="1"/>
      <charset val="162"/>
    </font>
    <font>
      <sz val="10"/>
      <color theme="0"/>
      <name val="Times New Roman"/>
      <family val="1"/>
      <charset val="162"/>
    </font>
    <font>
      <b/>
      <sz val="11"/>
      <color theme="0"/>
      <name val="Times New Roman"/>
      <family val="1"/>
      <charset val="162"/>
    </font>
    <font>
      <b/>
      <sz val="28"/>
      <color theme="0"/>
      <name val="Times New Roman"/>
      <family val="1"/>
      <charset val="162"/>
    </font>
    <font>
      <sz val="11"/>
      <name val="Arial Tur"/>
      <charset val="162"/>
    </font>
    <font>
      <b/>
      <sz val="11"/>
      <name val="Times New Roman"/>
      <family val="1"/>
      <charset val="162"/>
    </font>
    <font>
      <sz val="11"/>
      <color indexed="8"/>
      <name val="Times New Roman"/>
      <family val="1"/>
      <charset val="162"/>
    </font>
    <font>
      <sz val="11"/>
      <name val="Times New Roman"/>
      <family val="1"/>
      <charset val="162"/>
    </font>
    <font>
      <b/>
      <sz val="48"/>
      <color theme="0"/>
      <name val="Times New Roman"/>
      <family val="1"/>
      <charset val="162"/>
    </font>
    <font>
      <b/>
      <sz val="26"/>
      <color theme="1"/>
      <name val="Times New Roman"/>
      <family val="1"/>
      <charset val="162"/>
    </font>
    <font>
      <b/>
      <sz val="26"/>
      <color indexed="8"/>
      <name val="Times New Roman"/>
      <family val="1"/>
      <charset val="162"/>
    </font>
  </fonts>
  <fills count="1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rgb="FFB00000"/>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C7CE"/>
        <bgColor rgb="FFCCCCFF"/>
      </patternFill>
    </fill>
    <fill>
      <patternFill patternType="solid">
        <fgColor theme="8" tint="-0.499984740745262"/>
        <bgColor indexed="64"/>
      </patternFill>
    </fill>
    <fill>
      <patternFill patternType="solid">
        <fgColor rgb="FF9A00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0"/>
        <bgColor theme="4" tint="0.79998168889431442"/>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2"/>
      </left>
      <right style="thin">
        <color indexed="62"/>
      </right>
      <top style="thin">
        <color indexed="62"/>
      </top>
      <bottom style="thin">
        <color indexed="62"/>
      </bottom>
      <diagonal/>
    </border>
    <border>
      <left style="thin">
        <color indexed="62"/>
      </left>
      <right style="thin">
        <color indexed="62"/>
      </right>
      <top/>
      <bottom style="thin">
        <color indexed="62"/>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8">
    <xf numFmtId="0" fontId="0" fillId="0" borderId="0"/>
    <xf numFmtId="164" fontId="8" fillId="0" borderId="0" applyFont="0" applyFill="0" applyBorder="0" applyAlignment="0" applyProtection="0"/>
    <xf numFmtId="0" fontId="19" fillId="0" borderId="0">
      <alignment vertical="top"/>
    </xf>
    <xf numFmtId="0" fontId="20" fillId="0" borderId="0"/>
    <xf numFmtId="0" fontId="21" fillId="0" borderId="0"/>
    <xf numFmtId="0" fontId="20" fillId="0" borderId="0"/>
    <xf numFmtId="0" fontId="22" fillId="9" borderId="0" applyBorder="0" applyProtection="0"/>
    <xf numFmtId="0" fontId="31" fillId="0" borderId="0"/>
  </cellStyleXfs>
  <cellXfs count="940">
    <xf numFmtId="0" fontId="0" fillId="0" borderId="0" xfId="0"/>
    <xf numFmtId="0" fontId="1" fillId="0" borderId="0" xfId="0" applyFont="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2" fontId="0" fillId="0" borderId="0" xfId="0" applyNumberFormat="1"/>
    <xf numFmtId="0" fontId="0" fillId="0" borderId="0" xfId="0" applyNumberFormat="1"/>
    <xf numFmtId="0" fontId="2" fillId="0" borderId="17" xfId="0" applyFont="1" applyBorder="1" applyAlignment="1">
      <alignment horizontal="center"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0" fontId="5" fillId="0" borderId="0" xfId="0" applyFont="1" applyAlignment="1">
      <alignment horizontal="center" vertical="center"/>
    </xf>
    <xf numFmtId="0" fontId="2" fillId="0" borderId="5" xfId="0" applyFont="1" applyBorder="1" applyAlignment="1">
      <alignment vertical="center" wrapText="1"/>
    </xf>
    <xf numFmtId="0" fontId="2" fillId="0" borderId="1" xfId="0" applyFont="1" applyBorder="1" applyAlignment="1">
      <alignment vertical="center" wrapText="1"/>
    </xf>
    <xf numFmtId="0" fontId="5" fillId="0" borderId="0" xfId="0" applyFont="1"/>
    <xf numFmtId="0" fontId="2" fillId="0" borderId="17" xfId="0" applyFont="1" applyBorder="1" applyAlignment="1">
      <alignment vertical="center" wrapText="1"/>
    </xf>
    <xf numFmtId="0" fontId="0" fillId="0" borderId="0" xfId="0" applyNumberFormat="1" applyAlignment="1">
      <alignment horizontal="right"/>
    </xf>
    <xf numFmtId="2" fontId="0" fillId="0" borderId="0" xfId="0" applyNumberFormat="1" applyAlignment="1">
      <alignment horizontal="right"/>
    </xf>
    <xf numFmtId="0" fontId="0" fillId="0" borderId="0" xfId="0" applyAlignment="1">
      <alignment horizontal="right"/>
    </xf>
    <xf numFmtId="0" fontId="9" fillId="0" borderId="0" xfId="0" applyFont="1"/>
    <xf numFmtId="0" fontId="11" fillId="0" borderId="0" xfId="0" applyFont="1"/>
    <xf numFmtId="0" fontId="0" fillId="0" borderId="0" xfId="0" applyAlignment="1">
      <alignment horizontal="center"/>
    </xf>
    <xf numFmtId="0" fontId="5" fillId="6" borderId="26" xfId="0" applyFont="1" applyFill="1" applyBorder="1" applyAlignment="1">
      <alignment horizontal="left" vertical="center" wrapText="1"/>
    </xf>
    <xf numFmtId="0" fontId="3" fillId="7" borderId="17" xfId="0" applyFont="1" applyFill="1" applyBorder="1" applyAlignment="1">
      <alignment horizontal="center" vertical="center" wrapText="1"/>
    </xf>
    <xf numFmtId="0" fontId="3" fillId="7" borderId="23" xfId="0" applyFont="1" applyFill="1" applyBorder="1" applyAlignment="1">
      <alignment horizontal="center" vertical="center" wrapText="1"/>
    </xf>
    <xf numFmtId="14" fontId="2" fillId="0" borderId="17" xfId="0" applyNumberFormat="1" applyFont="1" applyBorder="1" applyAlignment="1">
      <alignment horizontal="center" vertical="center" wrapText="1"/>
    </xf>
    <xf numFmtId="0" fontId="2" fillId="0" borderId="0" xfId="0" applyFont="1" applyAlignment="1">
      <alignment vertical="center"/>
    </xf>
    <xf numFmtId="0" fontId="5" fillId="0" borderId="0" xfId="0" applyFont="1" applyAlignment="1">
      <alignment vertical="center"/>
    </xf>
    <xf numFmtId="2" fontId="14" fillId="6" borderId="45" xfId="0" applyNumberFormat="1" applyFont="1" applyFill="1" applyBorder="1" applyAlignment="1">
      <alignment horizontal="left" vertical="center" wrapText="1"/>
    </xf>
    <xf numFmtId="0" fontId="2" fillId="0" borderId="0" xfId="0" applyFont="1" applyAlignment="1">
      <alignment horizontal="center" vertical="center"/>
    </xf>
    <xf numFmtId="0" fontId="9" fillId="0" borderId="0" xfId="0" applyFont="1" applyAlignment="1">
      <alignment vertical="center"/>
    </xf>
    <xf numFmtId="14" fontId="2" fillId="0" borderId="5" xfId="0" applyNumberFormat="1" applyFont="1" applyBorder="1" applyAlignment="1">
      <alignment horizontal="center" vertical="center"/>
    </xf>
    <xf numFmtId="0" fontId="12" fillId="0" borderId="0" xfId="0" applyFont="1" applyAlignment="1">
      <alignment horizontal="right" vertical="center"/>
    </xf>
    <xf numFmtId="14" fontId="2" fillId="0" borderId="17" xfId="0" applyNumberFormat="1" applyFont="1" applyBorder="1" applyAlignment="1">
      <alignment horizontal="center" vertical="center"/>
    </xf>
    <xf numFmtId="0" fontId="2" fillId="0" borderId="1" xfId="0" applyFont="1" applyBorder="1" applyAlignment="1">
      <alignment vertical="center"/>
    </xf>
    <xf numFmtId="0" fontId="0" fillId="0" borderId="0" xfId="0" applyFont="1" applyAlignment="1">
      <alignment horizontal="center"/>
    </xf>
    <xf numFmtId="0" fontId="10" fillId="0" borderId="0" xfId="0" applyFont="1"/>
    <xf numFmtId="0" fontId="0" fillId="0" borderId="0" xfId="0" applyAlignment="1">
      <alignment horizontal="left"/>
    </xf>
    <xf numFmtId="0" fontId="0" fillId="0" borderId="0" xfId="0" applyAlignment="1">
      <alignment vertical="center"/>
    </xf>
    <xf numFmtId="14" fontId="2" fillId="0" borderId="1" xfId="0" applyNumberFormat="1" applyFont="1" applyBorder="1" applyAlignment="1">
      <alignment horizontal="center" vertical="center"/>
    </xf>
    <xf numFmtId="0" fontId="2" fillId="0" borderId="0" xfId="0" applyFont="1"/>
    <xf numFmtId="0" fontId="5" fillId="0" borderId="0" xfId="0" applyFont="1" applyAlignment="1">
      <alignment horizontal="left" vertical="center"/>
    </xf>
    <xf numFmtId="0" fontId="10" fillId="2" borderId="0" xfId="0" applyFont="1" applyFill="1"/>
    <xf numFmtId="3" fontId="5" fillId="8" borderId="25" xfId="0" applyNumberFormat="1" applyFont="1" applyFill="1" applyBorder="1" applyAlignment="1">
      <alignment horizontal="right" vertical="center"/>
    </xf>
    <xf numFmtId="3" fontId="6" fillId="8" borderId="25" xfId="0" applyNumberFormat="1" applyFont="1" applyFill="1" applyBorder="1" applyAlignment="1">
      <alignment horizontal="right" vertical="center"/>
    </xf>
    <xf numFmtId="0" fontId="9" fillId="0" borderId="0" xfId="0" applyFont="1" applyAlignment="1">
      <alignment horizontal="left"/>
    </xf>
    <xf numFmtId="0" fontId="9" fillId="0" borderId="0" xfId="0" applyFont="1" applyAlignment="1">
      <alignment horizontal="left" vertical="center"/>
    </xf>
    <xf numFmtId="0" fontId="12" fillId="0" borderId="0" xfId="0" applyFont="1" applyAlignment="1">
      <alignment horizontal="left"/>
    </xf>
    <xf numFmtId="0" fontId="12" fillId="0" borderId="0" xfId="0" applyFont="1" applyAlignment="1">
      <alignment horizontal="left" vertical="center"/>
    </xf>
    <xf numFmtId="0" fontId="5" fillId="6" borderId="26" xfId="0" applyFont="1" applyFill="1" applyBorder="1" applyAlignment="1">
      <alignment vertical="center" wrapText="1"/>
    </xf>
    <xf numFmtId="0" fontId="9" fillId="0" borderId="0" xfId="0" applyFont="1" applyAlignment="1">
      <alignment horizontal="right" vertical="center"/>
    </xf>
    <xf numFmtId="0" fontId="9" fillId="0" borderId="0" xfId="0" applyFont="1" applyBorder="1" applyAlignment="1">
      <alignment vertical="center"/>
    </xf>
    <xf numFmtId="0" fontId="5" fillId="4" borderId="12"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18" fillId="0" borderId="0" xfId="0" applyFont="1"/>
    <xf numFmtId="0" fontId="5" fillId="4" borderId="12" xfId="0" applyFont="1" applyFill="1" applyBorder="1" applyAlignment="1">
      <alignment vertical="center"/>
    </xf>
    <xf numFmtId="0" fontId="5" fillId="2" borderId="12" xfId="0" applyFont="1" applyFill="1" applyBorder="1" applyAlignment="1">
      <alignment vertical="center"/>
    </xf>
    <xf numFmtId="0" fontId="0" fillId="2" borderId="0" xfId="0" applyFill="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7" xfId="0" applyFont="1" applyBorder="1" applyAlignment="1">
      <alignment horizontal="center" vertical="center" wrapText="1"/>
    </xf>
    <xf numFmtId="0" fontId="0" fillId="0" borderId="0" xfId="0" applyNumberFormat="1" applyAlignment="1">
      <alignment horizontal="center"/>
    </xf>
    <xf numFmtId="2" fontId="0" fillId="0" borderId="0" xfId="0" applyNumberFormat="1" applyAlignment="1">
      <alignment horizontal="center"/>
    </xf>
    <xf numFmtId="0" fontId="23" fillId="0" borderId="0" xfId="0" applyFont="1" applyBorder="1" applyAlignment="1">
      <alignment horizontal="center" vertical="center"/>
    </xf>
    <xf numFmtId="0" fontId="25" fillId="0" borderId="0" xfId="0" applyFont="1"/>
    <xf numFmtId="0" fontId="26" fillId="0" borderId="0" xfId="0" applyFont="1"/>
    <xf numFmtId="0" fontId="27" fillId="0" borderId="0" xfId="0" applyFont="1"/>
    <xf numFmtId="0" fontId="24" fillId="2" borderId="1" xfId="0" applyFont="1" applyFill="1" applyBorder="1" applyAlignment="1">
      <alignment horizontal="center" vertical="center"/>
    </xf>
    <xf numFmtId="0" fontId="24" fillId="2" borderId="1" xfId="0" applyFont="1" applyFill="1" applyBorder="1" applyAlignment="1">
      <alignment vertical="center"/>
    </xf>
    <xf numFmtId="164" fontId="24" fillId="2" borderId="1" xfId="1" applyFont="1" applyFill="1" applyBorder="1" applyAlignment="1">
      <alignment horizontal="right" vertical="center"/>
    </xf>
    <xf numFmtId="164" fontId="23" fillId="2" borderId="1" xfId="1" applyFont="1" applyFill="1" applyBorder="1" applyAlignment="1">
      <alignment horizontal="right" vertical="center"/>
    </xf>
    <xf numFmtId="0" fontId="23" fillId="2" borderId="1" xfId="0" applyFont="1" applyFill="1" applyBorder="1" applyAlignme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left" vertical="center"/>
    </xf>
    <xf numFmtId="164" fontId="23" fillId="2" borderId="10" xfId="1" applyFont="1" applyFill="1" applyBorder="1" applyAlignment="1">
      <alignment horizontal="right" vertical="center"/>
    </xf>
    <xf numFmtId="0" fontId="28" fillId="10" borderId="25" xfId="0" applyFont="1" applyFill="1" applyBorder="1" applyAlignment="1">
      <alignment horizontal="center" vertical="center"/>
    </xf>
    <xf numFmtId="0" fontId="29" fillId="3" borderId="17" xfId="0" applyFont="1" applyFill="1" applyBorder="1" applyAlignment="1">
      <alignment horizontal="center" vertical="center" wrapText="1"/>
    </xf>
    <xf numFmtId="0" fontId="29" fillId="3" borderId="17" xfId="0" applyNumberFormat="1" applyFont="1" applyFill="1" applyBorder="1" applyAlignment="1">
      <alignment horizontal="center" vertical="center" wrapText="1"/>
    </xf>
    <xf numFmtId="2" fontId="29" fillId="3" borderId="17" xfId="0" applyNumberFormat="1" applyFont="1" applyFill="1" applyBorder="1" applyAlignment="1">
      <alignment horizontal="center" vertical="center" wrapText="1"/>
    </xf>
    <xf numFmtId="0" fontId="30" fillId="0" borderId="0" xfId="0" applyFont="1" applyAlignment="1">
      <alignment vertical="center"/>
    </xf>
    <xf numFmtId="0" fontId="28" fillId="10" borderId="11" xfId="0" applyFont="1" applyFill="1" applyBorder="1" applyAlignment="1">
      <alignment vertical="center"/>
    </xf>
    <xf numFmtId="0" fontId="28" fillId="10" borderId="29" xfId="0" applyFont="1" applyFill="1" applyBorder="1" applyAlignment="1">
      <alignment horizontal="center" vertical="center"/>
    </xf>
    <xf numFmtId="164" fontId="28" fillId="10" borderId="25" xfId="0" applyNumberFormat="1" applyFont="1" applyFill="1" applyBorder="1" applyAlignment="1">
      <alignment horizontal="right" vertical="center"/>
    </xf>
    <xf numFmtId="164" fontId="28" fillId="10" borderId="26" xfId="0" applyNumberFormat="1" applyFont="1" applyFill="1" applyBorder="1" applyAlignment="1">
      <alignment horizontal="right" vertical="center"/>
    </xf>
    <xf numFmtId="164" fontId="28" fillId="10" borderId="25" xfId="1" applyFont="1" applyFill="1" applyBorder="1" applyAlignment="1">
      <alignment horizontal="right" vertical="center"/>
    </xf>
    <xf numFmtId="164" fontId="28" fillId="10" borderId="26" xfId="1" applyFont="1" applyFill="1" applyBorder="1" applyAlignment="1">
      <alignment horizontal="right" vertical="center"/>
    </xf>
    <xf numFmtId="0" fontId="29" fillId="3" borderId="9" xfId="0" applyFont="1" applyFill="1" applyBorder="1" applyAlignment="1">
      <alignment horizontal="center" vertical="center"/>
    </xf>
    <xf numFmtId="0" fontId="29" fillId="3" borderId="1" xfId="0" applyFont="1" applyFill="1" applyBorder="1" applyAlignment="1">
      <alignment horizontal="center" vertical="center" wrapText="1"/>
    </xf>
    <xf numFmtId="0" fontId="29" fillId="3" borderId="1" xfId="0" applyNumberFormat="1" applyFont="1" applyFill="1" applyBorder="1" applyAlignment="1">
      <alignment horizontal="center" vertical="center"/>
    </xf>
    <xf numFmtId="2" fontId="29" fillId="3" borderId="1" xfId="0" applyNumberFormat="1" applyFont="1" applyFill="1" applyBorder="1" applyAlignment="1">
      <alignment horizontal="center" vertical="center" wrapText="1"/>
    </xf>
    <xf numFmtId="0" fontId="29" fillId="3" borderId="10" xfId="0" applyFont="1" applyFill="1" applyBorder="1" applyAlignment="1">
      <alignment horizontal="center" vertical="center"/>
    </xf>
    <xf numFmtId="0" fontId="10" fillId="0" borderId="0" xfId="0" applyFont="1" applyBorder="1" applyAlignment="1">
      <alignment horizontal="center" vertical="center"/>
    </xf>
    <xf numFmtId="0" fontId="23" fillId="2" borderId="7" xfId="0" applyFont="1" applyFill="1" applyBorder="1" applyAlignment="1">
      <alignment horizontal="center" vertical="center"/>
    </xf>
    <xf numFmtId="0" fontId="23" fillId="2" borderId="5" xfId="0" applyFont="1" applyFill="1" applyBorder="1" applyAlignment="1">
      <alignment vertical="center"/>
    </xf>
    <xf numFmtId="0" fontId="23" fillId="2" borderId="5" xfId="0" applyFont="1" applyFill="1" applyBorder="1" applyAlignment="1">
      <alignment horizontal="center" vertical="center"/>
    </xf>
    <xf numFmtId="164" fontId="23" fillId="2" borderId="5" xfId="1" applyFont="1" applyFill="1" applyBorder="1" applyAlignment="1">
      <alignment horizontal="right" vertical="center"/>
    </xf>
    <xf numFmtId="164" fontId="23" fillId="2" borderId="8" xfId="1" applyFont="1" applyFill="1" applyBorder="1" applyAlignment="1">
      <alignment horizontal="right" vertical="center"/>
    </xf>
    <xf numFmtId="0" fontId="1" fillId="2" borderId="0" xfId="0" applyFont="1" applyFill="1" applyAlignment="1">
      <alignment horizontal="center" vertical="center"/>
    </xf>
    <xf numFmtId="0" fontId="23" fillId="2" borderId="9" xfId="0" applyFont="1" applyFill="1" applyBorder="1" applyAlignment="1">
      <alignment horizontal="center" vertical="center"/>
    </xf>
    <xf numFmtId="0" fontId="23" fillId="2" borderId="54" xfId="0" applyFont="1" applyFill="1" applyBorder="1" applyAlignment="1">
      <alignment vertical="center"/>
    </xf>
    <xf numFmtId="0" fontId="23" fillId="2" borderId="54" xfId="0" applyFont="1" applyFill="1" applyBorder="1" applyAlignment="1">
      <alignment horizontal="center" vertical="center"/>
    </xf>
    <xf numFmtId="164" fontId="23" fillId="2" borderId="54" xfId="1" applyFont="1" applyFill="1" applyBorder="1" applyAlignment="1">
      <alignment horizontal="right" vertical="center"/>
    </xf>
    <xf numFmtId="164" fontId="23" fillId="2" borderId="55" xfId="1" applyFont="1" applyFill="1" applyBorder="1" applyAlignment="1">
      <alignment horizontal="right" vertical="center"/>
    </xf>
    <xf numFmtId="0" fontId="25" fillId="2" borderId="0" xfId="0" applyFont="1" applyFill="1"/>
    <xf numFmtId="0" fontId="27" fillId="0" borderId="0" xfId="0" applyFont="1" applyAlignment="1">
      <alignment horizontal="left"/>
    </xf>
    <xf numFmtId="0" fontId="27" fillId="2" borderId="0" xfId="0" applyFont="1" applyFill="1" applyAlignment="1">
      <alignment horizontal="left" vertical="center"/>
    </xf>
    <xf numFmtId="0" fontId="25" fillId="0" borderId="0" xfId="0" applyFont="1" applyAlignment="1">
      <alignment horizontal="left"/>
    </xf>
    <xf numFmtId="0" fontId="25" fillId="2" borderId="0" xfId="0" applyFont="1" applyFill="1" applyAlignment="1">
      <alignment horizontal="left"/>
    </xf>
    <xf numFmtId="164" fontId="0" fillId="0" borderId="0" xfId="1" applyFont="1" applyAlignment="1">
      <alignment horizontal="center"/>
    </xf>
    <xf numFmtId="164" fontId="0" fillId="0" borderId="0" xfId="1" applyFont="1"/>
    <xf numFmtId="3" fontId="7" fillId="0" borderId="1" xfId="7" applyNumberFormat="1" applyFont="1" applyBorder="1" applyAlignment="1">
      <alignment horizontal="center" vertical="center"/>
    </xf>
    <xf numFmtId="3" fontId="0" fillId="0" borderId="0" xfId="0" applyNumberFormat="1"/>
    <xf numFmtId="0" fontId="5" fillId="4" borderId="12" xfId="0" applyFont="1" applyFill="1" applyBorder="1" applyAlignment="1">
      <alignment horizontal="left" vertical="center"/>
    </xf>
    <xf numFmtId="0" fontId="18" fillId="0" borderId="0" xfId="0" applyFont="1" applyAlignment="1">
      <alignment horizontal="center"/>
    </xf>
    <xf numFmtId="0" fontId="0" fillId="0" borderId="12" xfId="0" applyFont="1" applyBorder="1" applyAlignment="1">
      <alignment vertical="center"/>
    </xf>
    <xf numFmtId="0" fontId="0" fillId="0" borderId="12" xfId="0" applyFont="1" applyBorder="1" applyAlignment="1"/>
    <xf numFmtId="0" fontId="0" fillId="0" borderId="18" xfId="0" applyFont="1" applyBorder="1" applyAlignment="1"/>
    <xf numFmtId="0" fontId="17" fillId="0" borderId="18" xfId="0" applyFont="1" applyBorder="1" applyAlignment="1">
      <alignment vertical="center"/>
    </xf>
    <xf numFmtId="0" fontId="0" fillId="0" borderId="18" xfId="0" applyFont="1" applyBorder="1" applyAlignment="1">
      <alignment vertical="center"/>
    </xf>
    <xf numFmtId="0" fontId="2" fillId="0" borderId="18" xfId="0" applyFont="1" applyBorder="1" applyAlignment="1">
      <alignment vertical="center"/>
    </xf>
    <xf numFmtId="0" fontId="2" fillId="0" borderId="18" xfId="0" applyFont="1" applyBorder="1" applyAlignment="1"/>
    <xf numFmtId="0" fontId="6" fillId="2" borderId="11" xfId="3" applyFont="1" applyFill="1" applyBorder="1" applyAlignment="1">
      <alignment horizontal="center" vertical="center"/>
    </xf>
    <xf numFmtId="0" fontId="6" fillId="2" borderId="12" xfId="3" applyFont="1" applyFill="1" applyBorder="1" applyAlignment="1">
      <alignment horizontal="center" vertical="center"/>
    </xf>
    <xf numFmtId="0" fontId="10" fillId="0" borderId="0" xfId="0" applyFont="1" applyBorder="1"/>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0" fillId="2" borderId="13" xfId="0" applyFont="1" applyFill="1" applyBorder="1" applyAlignment="1">
      <alignment horizontal="left" vertical="center" wrapText="1"/>
    </xf>
    <xf numFmtId="3" fontId="5" fillId="2" borderId="12" xfId="0" applyNumberFormat="1" applyFont="1" applyFill="1" applyBorder="1" applyAlignment="1">
      <alignment horizontal="right" vertical="center"/>
    </xf>
    <xf numFmtId="0" fontId="9" fillId="2" borderId="0" xfId="0" applyFont="1" applyFill="1"/>
    <xf numFmtId="0" fontId="5" fillId="2" borderId="0" xfId="0" applyFont="1" applyFill="1"/>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3" fontId="6" fillId="2" borderId="12" xfId="0" applyNumberFormat="1" applyFont="1" applyFill="1" applyBorder="1" applyAlignment="1">
      <alignment horizontal="right" vertical="center"/>
    </xf>
    <xf numFmtId="0" fontId="5" fillId="2" borderId="0" xfId="0" applyFont="1" applyFill="1" applyAlignment="1">
      <alignment horizontal="center" vertical="center"/>
    </xf>
    <xf numFmtId="3" fontId="6" fillId="8" borderId="50" xfId="0" applyNumberFormat="1" applyFont="1" applyFill="1" applyBorder="1" applyAlignment="1">
      <alignment horizontal="right" vertical="center"/>
    </xf>
    <xf numFmtId="0" fontId="5" fillId="2" borderId="12" xfId="0" applyFont="1" applyFill="1" applyBorder="1" applyAlignment="1">
      <alignment horizontal="center" vertical="center"/>
    </xf>
    <xf numFmtId="3" fontId="7" fillId="0" borderId="5" xfId="7" applyNumberFormat="1" applyFont="1" applyBorder="1" applyAlignment="1">
      <alignment horizontal="center" vertical="center"/>
    </xf>
    <xf numFmtId="0" fontId="10" fillId="0" borderId="7" xfId="7" applyFont="1" applyBorder="1" applyAlignment="1">
      <alignment vertical="center"/>
    </xf>
    <xf numFmtId="0" fontId="10" fillId="0" borderId="9" xfId="7" applyFont="1" applyBorder="1" applyAlignment="1">
      <alignment vertical="center"/>
    </xf>
    <xf numFmtId="0" fontId="10" fillId="0" borderId="22" xfId="7" applyFont="1" applyBorder="1" applyAlignment="1">
      <alignment vertical="center"/>
    </xf>
    <xf numFmtId="3" fontId="7" fillId="0" borderId="17" xfId="7" applyNumberFormat="1" applyFont="1" applyBorder="1" applyAlignment="1">
      <alignment horizontal="center" vertical="center"/>
    </xf>
    <xf numFmtId="0" fontId="5" fillId="13" borderId="27" xfId="7" applyFont="1" applyFill="1" applyBorder="1" applyAlignment="1">
      <alignment horizontal="center" vertical="center" wrapText="1"/>
    </xf>
    <xf numFmtId="0" fontId="5" fillId="13" borderId="25" xfId="7" applyFont="1" applyFill="1" applyBorder="1" applyAlignment="1">
      <alignment horizontal="center" vertical="center" wrapText="1"/>
    </xf>
    <xf numFmtId="4" fontId="5" fillId="13" borderId="25" xfId="7" applyNumberFormat="1" applyFont="1" applyFill="1" applyBorder="1" applyAlignment="1">
      <alignment horizontal="center" vertical="center" wrapText="1"/>
    </xf>
    <xf numFmtId="4" fontId="5" fillId="13" borderId="26" xfId="7" applyNumberFormat="1" applyFont="1" applyFill="1" applyBorder="1" applyAlignment="1">
      <alignment horizontal="center" vertical="center" wrapText="1"/>
    </xf>
    <xf numFmtId="0" fontId="28" fillId="10" borderId="27" xfId="7" applyFont="1" applyFill="1" applyBorder="1" applyAlignment="1">
      <alignment horizontal="center" vertical="center" wrapText="1"/>
    </xf>
    <xf numFmtId="164" fontId="28" fillId="10" borderId="25" xfId="1" applyFont="1" applyFill="1" applyBorder="1" applyAlignment="1">
      <alignment horizontal="right" vertical="center" wrapText="1"/>
    </xf>
    <xf numFmtId="0" fontId="33" fillId="0" borderId="0" xfId="0" applyFont="1"/>
    <xf numFmtId="0" fontId="35" fillId="0" borderId="0" xfId="0" applyFont="1"/>
    <xf numFmtId="0" fontId="30" fillId="0" borderId="0" xfId="0" applyFont="1"/>
    <xf numFmtId="3" fontId="28" fillId="10" borderId="25" xfId="7" applyNumberFormat="1" applyFont="1" applyFill="1" applyBorder="1" applyAlignment="1">
      <alignment horizontal="center" vertical="center" wrapText="1"/>
    </xf>
    <xf numFmtId="164" fontId="7" fillId="0" borderId="5" xfId="1" applyFont="1" applyBorder="1" applyAlignment="1">
      <alignment horizontal="right" vertical="center" wrapText="1"/>
    </xf>
    <xf numFmtId="164" fontId="7" fillId="0" borderId="8" xfId="1" applyFont="1" applyBorder="1" applyAlignment="1">
      <alignment horizontal="right" vertical="center" wrapText="1"/>
    </xf>
    <xf numFmtId="164" fontId="7" fillId="0" borderId="1" xfId="1" applyFont="1" applyBorder="1" applyAlignment="1">
      <alignment horizontal="right" vertical="center" wrapText="1"/>
    </xf>
    <xf numFmtId="164" fontId="7" fillId="0" borderId="10" xfId="1" applyFont="1" applyBorder="1" applyAlignment="1">
      <alignment horizontal="right" vertical="center" wrapText="1"/>
    </xf>
    <xf numFmtId="164" fontId="7" fillId="0" borderId="17" xfId="1" applyFont="1" applyBorder="1" applyAlignment="1">
      <alignment horizontal="right" vertical="center" wrapText="1"/>
    </xf>
    <xf numFmtId="164" fontId="7" fillId="0" borderId="24" xfId="1" applyFont="1" applyBorder="1" applyAlignment="1">
      <alignment horizontal="right" vertical="center" wrapText="1"/>
    </xf>
    <xf numFmtId="0" fontId="37" fillId="0" borderId="0" xfId="0" applyFont="1" applyAlignment="1">
      <alignment vertical="center"/>
    </xf>
    <xf numFmtId="164" fontId="24" fillId="2" borderId="10" xfId="1" applyFont="1" applyFill="1" applyBorder="1" applyAlignment="1">
      <alignment horizontal="right" vertical="center"/>
    </xf>
    <xf numFmtId="0" fontId="23" fillId="2" borderId="17" xfId="0" applyFont="1" applyFill="1" applyBorder="1" applyAlignment="1">
      <alignment vertical="center"/>
    </xf>
    <xf numFmtId="0" fontId="23" fillId="2" borderId="17" xfId="0" applyFont="1" applyFill="1" applyBorder="1" applyAlignment="1">
      <alignment horizontal="center" vertical="center"/>
    </xf>
    <xf numFmtId="164" fontId="23" fillId="2" borderId="17" xfId="1" applyFont="1" applyFill="1" applyBorder="1" applyAlignment="1">
      <alignment horizontal="right" vertical="center"/>
    </xf>
    <xf numFmtId="164" fontId="23" fillId="2" borderId="24" xfId="1" applyFont="1" applyFill="1" applyBorder="1" applyAlignment="1">
      <alignment horizontal="right" vertical="center"/>
    </xf>
    <xf numFmtId="0" fontId="38" fillId="0" borderId="0" xfId="0" applyFont="1"/>
    <xf numFmtId="0" fontId="39"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xf>
    <xf numFmtId="0" fontId="29" fillId="3" borderId="22" xfId="0" applyFont="1" applyFill="1" applyBorder="1" applyAlignment="1">
      <alignment horizontal="center" vertical="center"/>
    </xf>
    <xf numFmtId="0" fontId="29" fillId="3" borderId="24"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5" xfId="0" applyFont="1" applyFill="1" applyBorder="1" applyAlignment="1">
      <alignment vertical="center"/>
    </xf>
    <xf numFmtId="0" fontId="24" fillId="0" borderId="5" xfId="0" applyFont="1" applyFill="1" applyBorder="1" applyAlignment="1">
      <alignment horizontal="center" vertical="center"/>
    </xf>
    <xf numFmtId="164" fontId="24" fillId="0" borderId="5" xfId="1" applyFont="1" applyFill="1" applyBorder="1" applyAlignment="1">
      <alignment horizontal="right" vertical="center"/>
    </xf>
    <xf numFmtId="164" fontId="24" fillId="0" borderId="8" xfId="1" applyFont="1" applyFill="1" applyBorder="1" applyAlignment="1">
      <alignment horizontal="right" vertical="center"/>
    </xf>
    <xf numFmtId="0" fontId="23" fillId="0" borderId="0" xfId="0" applyFont="1" applyFill="1" applyAlignment="1">
      <alignment horizontal="center" vertical="center"/>
    </xf>
    <xf numFmtId="0" fontId="24" fillId="0" borderId="9" xfId="0" applyFont="1" applyFill="1" applyBorder="1" applyAlignment="1">
      <alignment horizontal="center" vertical="center"/>
    </xf>
    <xf numFmtId="0" fontId="24" fillId="0" borderId="1" xfId="0" applyFont="1" applyFill="1" applyBorder="1" applyAlignment="1">
      <alignment vertical="center"/>
    </xf>
    <xf numFmtId="0" fontId="24" fillId="0" borderId="1" xfId="0" applyFont="1" applyFill="1" applyBorder="1" applyAlignment="1">
      <alignment horizontal="center" vertical="center"/>
    </xf>
    <xf numFmtId="164" fontId="23" fillId="0" borderId="1" xfId="1" applyFont="1" applyFill="1" applyBorder="1" applyAlignment="1">
      <alignment horizontal="right" vertical="center"/>
    </xf>
    <xf numFmtId="164" fontId="23" fillId="0" borderId="10" xfId="1" applyFont="1" applyFill="1" applyBorder="1" applyAlignment="1">
      <alignment horizontal="right" vertical="center"/>
    </xf>
    <xf numFmtId="0" fontId="1" fillId="0" borderId="0" xfId="0" applyFont="1" applyFill="1" applyAlignment="1">
      <alignment horizontal="center"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Fill="1" applyAlignment="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1" fillId="0" borderId="0" xfId="0" applyFont="1" applyFill="1" applyAlignment="1">
      <alignment vertical="center"/>
    </xf>
    <xf numFmtId="0" fontId="24" fillId="0" borderId="1" xfId="3" applyFont="1" applyFill="1" applyBorder="1" applyAlignment="1">
      <alignment vertical="center" wrapText="1"/>
    </xf>
    <xf numFmtId="0" fontId="24" fillId="0" borderId="1" xfId="3" applyFont="1" applyFill="1" applyBorder="1" applyAlignment="1">
      <alignment horizontal="center" vertical="center"/>
    </xf>
    <xf numFmtId="164" fontId="24" fillId="0" borderId="1" xfId="1" applyFont="1" applyFill="1" applyBorder="1" applyAlignment="1">
      <alignment horizontal="right" vertical="center"/>
    </xf>
    <xf numFmtId="164" fontId="24" fillId="0" borderId="10" xfId="1" applyFont="1" applyFill="1" applyBorder="1" applyAlignment="1">
      <alignment horizontal="right" vertical="center"/>
    </xf>
    <xf numFmtId="0" fontId="1" fillId="0" borderId="0" xfId="0" applyFont="1" applyFill="1" applyBorder="1" applyAlignment="1">
      <alignment vertical="center"/>
    </xf>
    <xf numFmtId="164" fontId="23" fillId="0" borderId="1" xfId="0" applyNumberFormat="1" applyFont="1" applyFill="1" applyBorder="1" applyAlignment="1">
      <alignment horizontal="right" vertical="center"/>
    </xf>
    <xf numFmtId="164" fontId="23" fillId="0" borderId="10" xfId="0" applyNumberFormat="1" applyFont="1" applyFill="1" applyBorder="1" applyAlignment="1">
      <alignment horizontal="right" vertical="center"/>
    </xf>
    <xf numFmtId="0" fontId="23" fillId="0" borderId="1" xfId="0" applyFont="1" applyFill="1" applyBorder="1" applyAlignment="1">
      <alignment horizontal="left" vertical="center"/>
    </xf>
    <xf numFmtId="0" fontId="5" fillId="0" borderId="0" xfId="0" applyFont="1" applyFill="1" applyAlignment="1">
      <alignment vertical="center"/>
    </xf>
    <xf numFmtId="0" fontId="9" fillId="0" borderId="0" xfId="0" applyFont="1" applyFill="1"/>
    <xf numFmtId="0" fontId="0" fillId="0" borderId="0" xfId="0" applyFill="1"/>
    <xf numFmtId="0" fontId="5" fillId="0" borderId="0" xfId="0" applyFont="1" applyFill="1"/>
    <xf numFmtId="0" fontId="9" fillId="0" borderId="0" xfId="0" applyFont="1" applyFill="1" applyAlignment="1">
      <alignment horizontal="right"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xf numFmtId="0" fontId="10" fillId="0" borderId="0" xfId="0" applyFont="1" applyFill="1"/>
    <xf numFmtId="0" fontId="0" fillId="0" borderId="0" xfId="0" applyFill="1" applyAlignment="1">
      <alignment vertical="center"/>
    </xf>
    <xf numFmtId="0" fontId="23" fillId="0" borderId="17" xfId="0" applyFont="1" applyFill="1" applyBorder="1" applyAlignment="1">
      <alignment horizontal="left" vertical="center"/>
    </xf>
    <xf numFmtId="0" fontId="23" fillId="0" borderId="17" xfId="0" applyFont="1" applyFill="1" applyBorder="1" applyAlignment="1">
      <alignment horizontal="center" vertical="center"/>
    </xf>
    <xf numFmtId="164" fontId="23" fillId="0" borderId="17" xfId="1" applyFont="1" applyFill="1" applyBorder="1" applyAlignment="1">
      <alignment horizontal="right" vertical="center"/>
    </xf>
    <xf numFmtId="164" fontId="23" fillId="0" borderId="24" xfId="1" applyFont="1" applyFill="1" applyBorder="1" applyAlignment="1">
      <alignment horizontal="right" vertical="center"/>
    </xf>
    <xf numFmtId="0" fontId="5" fillId="0" borderId="0" xfId="0" applyFont="1" applyFill="1" applyAlignment="1">
      <alignment horizontal="left" vertical="center"/>
    </xf>
    <xf numFmtId="0" fontId="5" fillId="2" borderId="11" xfId="0" applyFont="1" applyFill="1" applyBorder="1" applyAlignment="1">
      <alignment horizontal="center" vertical="center"/>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10"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Alignment="1">
      <alignment vertical="center"/>
    </xf>
    <xf numFmtId="0" fontId="25" fillId="0" borderId="0" xfId="0" applyFont="1" applyAlignment="1">
      <alignment vertical="center"/>
    </xf>
    <xf numFmtId="0" fontId="1" fillId="0" borderId="17" xfId="0" applyFont="1" applyBorder="1" applyAlignment="1">
      <alignment horizontal="center" vertical="center"/>
    </xf>
    <xf numFmtId="0" fontId="24" fillId="0" borderId="5" xfId="0" applyFont="1" applyBorder="1" applyAlignment="1">
      <alignment horizontal="center" vertical="center"/>
    </xf>
    <xf numFmtId="0" fontId="40" fillId="0" borderId="5" xfId="0" applyFont="1" applyBorder="1" applyAlignment="1">
      <alignment horizontal="center" vertical="center" wrapText="1"/>
    </xf>
    <xf numFmtId="0" fontId="40" fillId="0" borderId="5" xfId="0" applyFont="1" applyBorder="1" applyAlignment="1">
      <alignment horizontal="left" vertical="center" wrapText="1"/>
    </xf>
    <xf numFmtId="14" fontId="40" fillId="0" borderId="5" xfId="0" applyNumberFormat="1" applyFont="1" applyBorder="1" applyAlignment="1">
      <alignment horizontal="center" vertical="center"/>
    </xf>
    <xf numFmtId="0" fontId="1" fillId="0" borderId="1" xfId="0" applyFont="1" applyBorder="1" applyAlignment="1">
      <alignment vertical="center"/>
    </xf>
    <xf numFmtId="0" fontId="24" fillId="0" borderId="1" xfId="0" applyFont="1" applyBorder="1" applyAlignment="1">
      <alignment horizontal="center" vertical="center"/>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14" fontId="40" fillId="0" borderId="1" xfId="0" applyNumberFormat="1" applyFont="1" applyBorder="1" applyAlignment="1">
      <alignment horizontal="center" vertical="center"/>
    </xf>
    <xf numFmtId="14" fontId="40" fillId="0" borderId="1" xfId="0" applyNumberFormat="1" applyFont="1" applyBorder="1" applyAlignment="1">
      <alignment horizontal="center" vertical="center" wrapText="1"/>
    </xf>
    <xf numFmtId="0" fontId="40"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14" fontId="40" fillId="0" borderId="1" xfId="0" quotePrefix="1" applyNumberFormat="1" applyFont="1" applyBorder="1" applyAlignment="1">
      <alignment horizontal="center" vertical="center"/>
    </xf>
    <xf numFmtId="0" fontId="40" fillId="0" borderId="1" xfId="0" applyFont="1" applyBorder="1" applyAlignment="1">
      <alignment horizontal="center" vertical="center"/>
    </xf>
    <xf numFmtId="3" fontId="40" fillId="0" borderId="1" xfId="0" quotePrefix="1" applyNumberFormat="1" applyFont="1" applyBorder="1" applyAlignment="1">
      <alignment horizontal="center" vertical="center" wrapText="1"/>
    </xf>
    <xf numFmtId="3" fontId="40" fillId="0" borderId="1" xfId="0" applyNumberFormat="1" applyFont="1" applyBorder="1" applyAlignment="1">
      <alignment horizontal="center" vertical="center" wrapText="1"/>
    </xf>
    <xf numFmtId="3" fontId="40" fillId="0" borderId="1" xfId="0" quotePrefix="1" applyNumberFormat="1" applyFont="1" applyBorder="1" applyAlignment="1">
      <alignment horizontal="center" vertical="center"/>
    </xf>
    <xf numFmtId="0" fontId="4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41" fillId="0" borderId="1" xfId="0" applyFont="1" applyBorder="1" applyAlignment="1">
      <alignment horizontal="center" vertical="center" wrapText="1"/>
    </xf>
    <xf numFmtId="14" fontId="41" fillId="0" borderId="1" xfId="0" applyNumberFormat="1" applyFont="1" applyBorder="1" applyAlignment="1">
      <alignment horizontal="center" vertical="center" wrapText="1"/>
    </xf>
    <xf numFmtId="0" fontId="40" fillId="0" borderId="1" xfId="0" quotePrefix="1" applyFont="1" applyBorder="1" applyAlignment="1">
      <alignment horizontal="center" vertical="center"/>
    </xf>
    <xf numFmtId="0" fontId="40" fillId="0" borderId="17" xfId="0" applyFont="1" applyBorder="1" applyAlignment="1">
      <alignment horizontal="center" vertical="center" wrapText="1"/>
    </xf>
    <xf numFmtId="0" fontId="40" fillId="0" borderId="17" xfId="0" applyFont="1" applyBorder="1" applyAlignment="1">
      <alignment horizontal="left" vertical="center" wrapText="1"/>
    </xf>
    <xf numFmtId="0" fontId="40" fillId="0" borderId="17" xfId="0" applyFont="1" applyBorder="1" applyAlignment="1">
      <alignment horizontal="center" vertical="center"/>
    </xf>
    <xf numFmtId="3" fontId="40" fillId="0" borderId="17" xfId="0" quotePrefix="1" applyNumberFormat="1" applyFont="1" applyBorder="1" applyAlignment="1">
      <alignment horizontal="center" vertical="center" wrapText="1"/>
    </xf>
    <xf numFmtId="3" fontId="40" fillId="0" borderId="17" xfId="0" quotePrefix="1" applyNumberFormat="1" applyFont="1" applyBorder="1" applyAlignment="1">
      <alignment horizontal="center" vertical="center"/>
    </xf>
    <xf numFmtId="0" fontId="40" fillId="0" borderId="17" xfId="0" quotePrefix="1" applyFont="1" applyBorder="1" applyAlignment="1">
      <alignment horizontal="center" vertical="center"/>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8" xfId="0" applyFont="1" applyBorder="1" applyAlignment="1">
      <alignment vertical="center" wrapText="1"/>
    </xf>
    <xf numFmtId="0" fontId="1" fillId="0" borderId="9" xfId="0" applyFont="1" applyBorder="1" applyAlignment="1">
      <alignment horizontal="center" vertical="center" wrapText="1"/>
    </xf>
    <xf numFmtId="3" fontId="1" fillId="0" borderId="1" xfId="0" applyNumberFormat="1" applyFont="1" applyBorder="1" applyAlignment="1">
      <alignment horizontal="right" vertical="center"/>
    </xf>
    <xf numFmtId="0" fontId="1" fillId="0" borderId="10" xfId="0" applyFont="1" applyBorder="1" applyAlignment="1">
      <alignment vertical="center" wrapText="1"/>
    </xf>
    <xf numFmtId="0" fontId="1" fillId="0" borderId="17" xfId="0" applyFont="1" applyBorder="1" applyAlignment="1">
      <alignment horizontal="left" vertical="center" wrapText="1"/>
    </xf>
    <xf numFmtId="0" fontId="1" fillId="0" borderId="17" xfId="0" applyFont="1" applyBorder="1" applyAlignment="1">
      <alignment vertical="center" wrapText="1"/>
    </xf>
    <xf numFmtId="0" fontId="40" fillId="0" borderId="5" xfId="0" applyFont="1" applyFill="1" applyBorder="1" applyAlignment="1">
      <alignment horizontal="left" vertical="center" wrapText="1"/>
    </xf>
    <xf numFmtId="0" fontId="40" fillId="0" borderId="5"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40" fillId="0" borderId="1" xfId="0" applyFont="1" applyFill="1" applyBorder="1" applyAlignment="1">
      <alignment horizontal="center" vertical="center"/>
    </xf>
    <xf numFmtId="166" fontId="40" fillId="0" borderId="1" xfId="0" applyNumberFormat="1" applyFont="1" applyFill="1" applyBorder="1" applyAlignment="1">
      <alignment horizontal="center" vertical="center" wrapText="1"/>
    </xf>
    <xf numFmtId="0" fontId="40" fillId="0" borderId="1" xfId="4" applyFont="1" applyFill="1" applyBorder="1" applyAlignment="1">
      <alignment horizontal="center" vertical="center" wrapText="1"/>
    </xf>
    <xf numFmtId="1" fontId="40" fillId="0" borderId="1" xfId="4" applyNumberFormat="1" applyFont="1" applyFill="1" applyBorder="1" applyAlignment="1">
      <alignment horizontal="center" vertical="center"/>
    </xf>
    <xf numFmtId="1" fontId="40" fillId="0" borderId="1" xfId="4" applyNumberFormat="1" applyFont="1" applyFill="1" applyBorder="1" applyAlignment="1">
      <alignment horizontal="center" vertical="center" wrapText="1"/>
    </xf>
    <xf numFmtId="0" fontId="40" fillId="0" borderId="1" xfId="4" applyFont="1" applyFill="1" applyBorder="1" applyAlignment="1">
      <alignment horizontal="left" vertical="center" wrapText="1"/>
    </xf>
    <xf numFmtId="167" fontId="40" fillId="0" borderId="1" xfId="1" applyNumberFormat="1" applyFont="1" applyFill="1" applyBorder="1" applyAlignment="1">
      <alignment horizontal="left" vertical="center" wrapText="1"/>
    </xf>
    <xf numFmtId="0" fontId="40" fillId="0" borderId="17" xfId="0" applyFont="1" applyFill="1" applyBorder="1" applyAlignment="1">
      <alignment horizontal="left" vertical="center" wrapText="1"/>
    </xf>
    <xf numFmtId="0" fontId="40" fillId="0" borderId="17" xfId="0" applyFont="1" applyFill="1" applyBorder="1" applyAlignment="1">
      <alignment horizontal="center" vertical="center" wrapText="1"/>
    </xf>
    <xf numFmtId="167" fontId="40" fillId="0" borderId="17" xfId="1" applyNumberFormat="1" applyFont="1" applyFill="1" applyBorder="1" applyAlignment="1">
      <alignment horizontal="left" vertical="center" wrapText="1"/>
    </xf>
    <xf numFmtId="0" fontId="1" fillId="2" borderId="5" xfId="0" applyFont="1" applyFill="1" applyBorder="1" applyAlignment="1">
      <alignment horizontal="center" vertical="center" wrapText="1"/>
    </xf>
    <xf numFmtId="14" fontId="1" fillId="0" borderId="5" xfId="0" applyNumberFormat="1" applyFont="1" applyBorder="1" applyAlignment="1">
      <alignment horizontal="center" vertical="center" wrapText="1"/>
    </xf>
    <xf numFmtId="14" fontId="1" fillId="0" borderId="5" xfId="0" applyNumberFormat="1" applyFont="1" applyBorder="1" applyAlignment="1">
      <alignment horizontal="center" vertical="center"/>
    </xf>
    <xf numFmtId="164" fontId="1" fillId="0" borderId="5" xfId="1" applyFont="1" applyBorder="1" applyAlignment="1">
      <alignment horizontal="center" vertical="center" wrapText="1"/>
    </xf>
    <xf numFmtId="0" fontId="1" fillId="0" borderId="0" xfId="0" applyFont="1"/>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164" fontId="1" fillId="0" borderId="1" xfId="1" applyFont="1" applyBorder="1" applyAlignment="1">
      <alignment horizontal="center" vertical="center" wrapText="1"/>
    </xf>
    <xf numFmtId="14" fontId="1" fillId="0" borderId="17" xfId="0" applyNumberFormat="1" applyFont="1" applyBorder="1" applyAlignment="1">
      <alignment horizontal="center" vertical="center" wrapText="1"/>
    </xf>
    <xf numFmtId="14" fontId="1" fillId="0" borderId="17" xfId="0" applyNumberFormat="1" applyFont="1" applyBorder="1" applyAlignment="1">
      <alignment horizontal="center" vertical="center"/>
    </xf>
    <xf numFmtId="164" fontId="1" fillId="0" borderId="17" xfId="1" applyFont="1" applyBorder="1" applyAlignment="1">
      <alignment horizontal="center" vertical="center" wrapText="1"/>
    </xf>
    <xf numFmtId="0" fontId="1" fillId="0" borderId="5" xfId="0" applyFont="1" applyBorder="1" applyAlignment="1">
      <alignment vertical="center" wrapText="1"/>
    </xf>
    <xf numFmtId="0" fontId="1" fillId="0" borderId="23" xfId="0" applyFont="1" applyBorder="1" applyAlignment="1">
      <alignment horizontal="center" vertical="center"/>
    </xf>
    <xf numFmtId="0" fontId="1" fillId="0" borderId="23" xfId="0" applyFont="1" applyBorder="1" applyAlignment="1">
      <alignment horizontal="left" vertical="center" wrapText="1"/>
    </xf>
    <xf numFmtId="0" fontId="1" fillId="0" borderId="23" xfId="0" applyFont="1" applyBorder="1" applyAlignment="1">
      <alignment vertical="center" wrapText="1"/>
    </xf>
    <xf numFmtId="0" fontId="25" fillId="0" borderId="5" xfId="0" applyFont="1" applyBorder="1" applyAlignment="1">
      <alignment horizontal="center" vertical="center"/>
    </xf>
    <xf numFmtId="0" fontId="25" fillId="0" borderId="1" xfId="0" applyFont="1" applyBorder="1" applyAlignment="1">
      <alignment horizontal="center" vertical="center"/>
    </xf>
    <xf numFmtId="164" fontId="1" fillId="0" borderId="1" xfId="1" applyFont="1" applyBorder="1" applyAlignment="1">
      <alignment horizontal="left" vertical="center" wrapText="1"/>
    </xf>
    <xf numFmtId="0" fontId="40" fillId="0" borderId="5" xfId="3" applyFont="1" applyFill="1" applyBorder="1" applyAlignment="1">
      <alignment horizontal="center" vertical="center"/>
    </xf>
    <xf numFmtId="0" fontId="40" fillId="0" borderId="5" xfId="3" applyFont="1" applyFill="1" applyBorder="1" applyAlignment="1">
      <alignment horizontal="center" vertical="center" wrapText="1"/>
    </xf>
    <xf numFmtId="0" fontId="40" fillId="0" borderId="5" xfId="3" applyFont="1" applyFill="1" applyBorder="1" applyAlignment="1">
      <alignment horizontal="left" vertical="center" wrapText="1"/>
    </xf>
    <xf numFmtId="0" fontId="40" fillId="0" borderId="49" xfId="0" applyNumberFormat="1" applyFont="1" applyFill="1" applyBorder="1" applyAlignment="1" applyProtection="1">
      <alignment horizontal="center" vertical="center" wrapText="1"/>
    </xf>
    <xf numFmtId="165" fontId="1" fillId="0" borderId="5" xfId="0" applyNumberFormat="1" applyFont="1" applyFill="1" applyBorder="1" applyAlignment="1">
      <alignment horizontal="center" vertical="center" wrapText="1"/>
    </xf>
    <xf numFmtId="0" fontId="20" fillId="0" borderId="5" xfId="3" applyFont="1" applyFill="1" applyBorder="1" applyAlignment="1">
      <alignment horizontal="center" vertical="center" wrapText="1"/>
    </xf>
    <xf numFmtId="0" fontId="40" fillId="0" borderId="1" xfId="3" applyFont="1" applyFill="1" applyBorder="1" applyAlignment="1">
      <alignment horizontal="center" vertical="center"/>
    </xf>
    <xf numFmtId="0" fontId="40" fillId="0" borderId="1" xfId="3" applyFont="1" applyFill="1" applyBorder="1" applyAlignment="1">
      <alignment horizontal="left" vertical="center" wrapText="1"/>
    </xf>
    <xf numFmtId="0" fontId="40" fillId="0" borderId="1" xfId="3" applyFont="1" applyFill="1" applyBorder="1" applyAlignment="1">
      <alignment horizontal="center" vertical="center" wrapText="1"/>
    </xf>
    <xf numFmtId="0" fontId="40" fillId="0" borderId="48" xfId="0" applyNumberFormat="1" applyFont="1" applyFill="1" applyBorder="1" applyAlignment="1" applyProtection="1">
      <alignment horizontal="center" vertical="center" wrapText="1"/>
    </xf>
    <xf numFmtId="165" fontId="1" fillId="0" borderId="1" xfId="0" applyNumberFormat="1" applyFont="1" applyFill="1" applyBorder="1" applyAlignment="1">
      <alignment horizontal="center" vertical="center" wrapText="1"/>
    </xf>
    <xf numFmtId="0" fontId="20" fillId="0" borderId="1" xfId="3" applyFont="1" applyFill="1" applyBorder="1" applyAlignment="1">
      <alignment horizontal="center" vertical="center" wrapText="1"/>
    </xf>
    <xf numFmtId="14" fontId="41" fillId="0" borderId="1" xfId="0" applyNumberFormat="1" applyFont="1" applyFill="1" applyBorder="1" applyAlignment="1">
      <alignment horizontal="center" vertical="center" wrapText="1"/>
    </xf>
    <xf numFmtId="165" fontId="41" fillId="0" borderId="1" xfId="0" applyNumberFormat="1" applyFont="1" applyFill="1" applyBorder="1" applyAlignment="1">
      <alignment horizontal="center" vertical="center" wrapText="1"/>
    </xf>
    <xf numFmtId="14" fontId="40" fillId="0" borderId="1" xfId="0" applyNumberFormat="1" applyFont="1" applyFill="1" applyBorder="1" applyAlignment="1">
      <alignment horizontal="center" vertical="center"/>
    </xf>
    <xf numFmtId="9" fontId="20" fillId="0" borderId="1" xfId="3" applyNumberFormat="1" applyFont="1" applyFill="1" applyBorder="1" applyAlignment="1">
      <alignment horizontal="center" vertical="center" wrapText="1"/>
    </xf>
    <xf numFmtId="0" fontId="40" fillId="0" borderId="34" xfId="3"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0" fontId="40" fillId="0" borderId="1" xfId="3" applyFont="1" applyFill="1" applyBorder="1"/>
    <xf numFmtId="0" fontId="40" fillId="0" borderId="17" xfId="3" applyFont="1" applyFill="1" applyBorder="1" applyAlignment="1">
      <alignment horizontal="left" vertical="center" wrapText="1"/>
    </xf>
    <xf numFmtId="0" fontId="40" fillId="0" borderId="4" xfId="3" applyFont="1" applyFill="1" applyBorder="1" applyAlignment="1">
      <alignment horizontal="center" vertical="center" wrapText="1"/>
    </xf>
    <xf numFmtId="165" fontId="1" fillId="0" borderId="17" xfId="0" applyNumberFormat="1" applyFont="1" applyFill="1" applyBorder="1" applyAlignment="1">
      <alignment horizontal="center" vertical="center" wrapText="1"/>
    </xf>
    <xf numFmtId="0" fontId="20" fillId="0" borderId="17" xfId="3" applyFont="1" applyFill="1" applyBorder="1" applyAlignment="1">
      <alignment horizontal="center" vertical="center" wrapText="1"/>
    </xf>
    <xf numFmtId="0" fontId="40" fillId="0" borderId="17" xfId="3" applyFont="1" applyFill="1" applyBorder="1" applyAlignment="1">
      <alignment horizontal="center" vertical="center"/>
    </xf>
    <xf numFmtId="0" fontId="40" fillId="0" borderId="17" xfId="3" applyFont="1" applyFill="1" applyBorder="1" applyAlignment="1">
      <alignment horizontal="center" vertical="center" wrapText="1"/>
    </xf>
    <xf numFmtId="0" fontId="20" fillId="0" borderId="23" xfId="3" applyFont="1" applyFill="1" applyBorder="1" applyAlignment="1">
      <alignment horizontal="center" vertical="center" wrapText="1"/>
    </xf>
    <xf numFmtId="14" fontId="1" fillId="0" borderId="23" xfId="0" applyNumberFormat="1" applyFont="1" applyBorder="1" applyAlignment="1">
      <alignment horizontal="center" vertical="center"/>
    </xf>
    <xf numFmtId="0" fontId="41" fillId="2" borderId="1" xfId="2" applyFont="1" applyFill="1" applyBorder="1" applyAlignment="1">
      <alignment horizontal="center" vertical="center" wrapText="1"/>
    </xf>
    <xf numFmtId="0" fontId="41" fillId="2" borderId="1" xfId="0" applyFont="1" applyFill="1" applyBorder="1" applyAlignment="1">
      <alignment horizontal="center" vertical="center"/>
    </xf>
    <xf numFmtId="0" fontId="41" fillId="2" borderId="1" xfId="0" applyFont="1" applyFill="1" applyBorder="1" applyAlignment="1">
      <alignment horizontal="left" vertical="center" wrapText="1"/>
    </xf>
    <xf numFmtId="0" fontId="41" fillId="2" borderId="1" xfId="0" applyFont="1" applyFill="1" applyBorder="1" applyAlignment="1">
      <alignment horizontal="center" vertical="center" wrapText="1"/>
    </xf>
    <xf numFmtId="3" fontId="41" fillId="2" borderId="1" xfId="0" applyNumberFormat="1" applyFont="1" applyFill="1" applyBorder="1" applyAlignment="1">
      <alignment horizontal="center" vertical="center"/>
    </xf>
    <xf numFmtId="0" fontId="41" fillId="2" borderId="1" xfId="2" applyFont="1" applyFill="1" applyBorder="1" applyAlignment="1">
      <alignment horizontal="left" vertical="center" wrapText="1"/>
    </xf>
    <xf numFmtId="1" fontId="41" fillId="2" borderId="1" xfId="2"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43" fillId="2" borderId="1" xfId="0" applyFont="1" applyFill="1" applyBorder="1" applyAlignment="1">
      <alignment horizontal="left"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wrapText="1"/>
    </xf>
    <xf numFmtId="0" fontId="25" fillId="0" borderId="1" xfId="0" applyFont="1" applyBorder="1" applyAlignment="1">
      <alignment vertical="center" wrapText="1"/>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left" vertical="center" wrapText="1"/>
    </xf>
    <xf numFmtId="3" fontId="1" fillId="0" borderId="17" xfId="0" applyNumberFormat="1" applyFont="1" applyBorder="1" applyAlignment="1">
      <alignment horizontal="right" vertical="center"/>
    </xf>
    <xf numFmtId="0" fontId="25" fillId="0" borderId="17" xfId="0" applyFont="1" applyBorder="1" applyAlignment="1">
      <alignment vertical="center" wrapText="1"/>
    </xf>
    <xf numFmtId="0" fontId="1" fillId="0" borderId="7" xfId="0" applyFont="1" applyBorder="1" applyAlignment="1">
      <alignment horizontal="center" vertical="center"/>
    </xf>
    <xf numFmtId="0" fontId="1" fillId="0" borderId="5" xfId="0" applyFont="1" applyBorder="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center" vertical="center"/>
    </xf>
    <xf numFmtId="0" fontId="1" fillId="0" borderId="1" xfId="0" applyFont="1" applyBorder="1" applyAlignment="1">
      <alignment horizontal="center" wrapText="1"/>
    </xf>
    <xf numFmtId="0" fontId="1" fillId="0" borderId="10" xfId="0" applyFont="1" applyBorder="1" applyAlignment="1">
      <alignment horizontal="left" vertical="center" wrapText="1"/>
    </xf>
    <xf numFmtId="0" fontId="1" fillId="0" borderId="22" xfId="0" applyFont="1" applyBorder="1" applyAlignment="1">
      <alignment horizontal="center" vertical="center"/>
    </xf>
    <xf numFmtId="0" fontId="1" fillId="0" borderId="17" xfId="0" applyFont="1" applyBorder="1" applyAlignment="1">
      <alignment horizontal="center" wrapText="1"/>
    </xf>
    <xf numFmtId="14" fontId="1" fillId="0" borderId="1" xfId="0" applyNumberFormat="1" applyFont="1" applyBorder="1" applyAlignment="1">
      <alignment horizontal="center" wrapText="1"/>
    </xf>
    <xf numFmtId="0" fontId="1" fillId="2" borderId="5" xfId="0" applyFont="1" applyFill="1" applyBorder="1" applyAlignment="1">
      <alignment horizontal="left" vertical="center" wrapText="1"/>
    </xf>
    <xf numFmtId="3" fontId="1" fillId="2" borderId="5" xfId="0" applyNumberFormat="1" applyFont="1" applyFill="1" applyBorder="1" applyAlignment="1">
      <alignment horizontal="right"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left" vertical="center" wrapText="1"/>
    </xf>
    <xf numFmtId="0" fontId="1" fillId="0" borderId="10" xfId="0" applyFont="1" applyBorder="1" applyAlignment="1">
      <alignment horizontal="left" vertical="top" wrapText="1"/>
    </xf>
    <xf numFmtId="0" fontId="1" fillId="0" borderId="24" xfId="0" applyFont="1" applyBorder="1" applyAlignment="1">
      <alignment horizontal="left"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1" fillId="2" borderId="5"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7" xfId="0" applyFont="1" applyFill="1" applyBorder="1" applyAlignment="1">
      <alignment horizontal="left" vertical="center" wrapText="1"/>
    </xf>
    <xf numFmtId="0" fontId="1" fillId="0" borderId="24" xfId="0" applyFont="1" applyBorder="1" applyAlignment="1">
      <alignment horizontal="left" vertical="top" wrapText="1"/>
    </xf>
    <xf numFmtId="0" fontId="40" fillId="0" borderId="9" xfId="0" applyFont="1" applyBorder="1" applyAlignment="1">
      <alignment horizontal="center" vertical="center"/>
    </xf>
    <xf numFmtId="0" fontId="40" fillId="0" borderId="22" xfId="0" applyFont="1" applyBorder="1" applyAlignment="1">
      <alignment horizontal="center" vertical="center"/>
    </xf>
    <xf numFmtId="0" fontId="40" fillId="0" borderId="7" xfId="0" applyFont="1" applyBorder="1" applyAlignment="1">
      <alignment horizontal="center" vertical="center"/>
    </xf>
    <xf numFmtId="0" fontId="40" fillId="0" borderId="5" xfId="0" applyFont="1" applyBorder="1" applyAlignment="1">
      <alignment horizontal="center" vertical="center"/>
    </xf>
    <xf numFmtId="0" fontId="40" fillId="0" borderId="23" xfId="0" applyFont="1" applyBorder="1" applyAlignment="1">
      <alignment horizontal="center" vertical="center"/>
    </xf>
    <xf numFmtId="0" fontId="40" fillId="0" borderId="51" xfId="0" applyFont="1" applyBorder="1" applyAlignment="1">
      <alignment horizontal="center" vertical="center"/>
    </xf>
    <xf numFmtId="0" fontId="40" fillId="0" borderId="23" xfId="0" applyFont="1" applyBorder="1" applyAlignment="1">
      <alignment horizontal="left" vertical="center" wrapText="1"/>
    </xf>
    <xf numFmtId="14" fontId="40" fillId="0" borderId="23" xfId="0" applyNumberFormat="1" applyFont="1" applyBorder="1" applyAlignment="1">
      <alignment horizontal="center" vertical="center"/>
    </xf>
    <xf numFmtId="3" fontId="40" fillId="0" borderId="52" xfId="0" applyNumberFormat="1" applyFont="1" applyBorder="1" applyAlignment="1">
      <alignment horizontal="center" vertical="center" wrapText="1"/>
    </xf>
    <xf numFmtId="0" fontId="43" fillId="7" borderId="5" xfId="0" applyFont="1" applyFill="1" applyBorder="1" applyAlignment="1">
      <alignment horizontal="center" vertical="center" wrapText="1"/>
    </xf>
    <xf numFmtId="0" fontId="36" fillId="7" borderId="1" xfId="0" applyFont="1" applyFill="1" applyBorder="1" applyAlignment="1">
      <alignment horizontal="left" vertical="center" wrapText="1"/>
    </xf>
    <xf numFmtId="0" fontId="43" fillId="7" borderId="1" xfId="0" applyFont="1" applyFill="1" applyBorder="1" applyAlignment="1">
      <alignment horizontal="center" vertical="center" wrapText="1"/>
    </xf>
    <xf numFmtId="0" fontId="43" fillId="7" borderId="1" xfId="0" applyFont="1" applyFill="1" applyBorder="1" applyAlignment="1">
      <alignment vertical="center" wrapText="1"/>
    </xf>
    <xf numFmtId="0" fontId="23" fillId="0" borderId="0" xfId="0" applyFont="1" applyAlignment="1">
      <alignment horizontal="center" vertical="center"/>
    </xf>
    <xf numFmtId="0" fontId="43" fillId="7" borderId="1" xfId="0" applyFont="1" applyFill="1" applyBorder="1" applyAlignment="1">
      <alignment horizontal="left" vertical="center" wrapText="1"/>
    </xf>
    <xf numFmtId="1" fontId="41" fillId="0" borderId="37" xfId="0" applyNumberFormat="1" applyFont="1" applyFill="1" applyBorder="1" applyAlignment="1">
      <alignment horizontal="center" vertical="center"/>
    </xf>
    <xf numFmtId="2" fontId="41" fillId="0" borderId="38" xfId="0" applyNumberFormat="1" applyFont="1" applyFill="1" applyBorder="1" applyAlignment="1">
      <alignment horizontal="center" vertical="center" wrapText="1"/>
    </xf>
    <xf numFmtId="2" fontId="41" fillId="0" borderId="38" xfId="0" applyNumberFormat="1" applyFont="1" applyFill="1" applyBorder="1" applyAlignment="1">
      <alignment vertical="center" wrapText="1"/>
    </xf>
    <xf numFmtId="14" fontId="41" fillId="0" borderId="38" xfId="0" applyNumberFormat="1" applyFont="1" applyFill="1" applyBorder="1" applyAlignment="1">
      <alignment horizontal="center" vertical="center" wrapText="1"/>
    </xf>
    <xf numFmtId="2" fontId="41" fillId="0" borderId="39" xfId="0" applyNumberFormat="1" applyFont="1" applyFill="1" applyBorder="1" applyAlignment="1">
      <alignment horizontal="left" vertical="center" wrapText="1"/>
    </xf>
    <xf numFmtId="1" fontId="41" fillId="0" borderId="42" xfId="0" applyNumberFormat="1" applyFont="1" applyFill="1" applyBorder="1" applyAlignment="1">
      <alignment horizontal="center" vertical="center"/>
    </xf>
    <xf numFmtId="2" fontId="41" fillId="0" borderId="40" xfId="0" applyNumberFormat="1" applyFont="1" applyFill="1" applyBorder="1" applyAlignment="1">
      <alignment horizontal="center" vertical="center" wrapText="1"/>
    </xf>
    <xf numFmtId="2" fontId="41" fillId="0" borderId="40" xfId="0" applyNumberFormat="1" applyFont="1" applyFill="1" applyBorder="1" applyAlignment="1">
      <alignment vertical="center" wrapText="1"/>
    </xf>
    <xf numFmtId="14" fontId="41" fillId="0" borderId="40" xfId="0" applyNumberFormat="1" applyFont="1" applyFill="1" applyBorder="1" applyAlignment="1">
      <alignment horizontal="center" vertical="center" wrapText="1"/>
    </xf>
    <xf numFmtId="2" fontId="41" fillId="0" borderId="4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1" fillId="0" borderId="17" xfId="0" applyNumberFormat="1" applyFont="1" applyFill="1" applyBorder="1" applyAlignment="1">
      <alignment horizontal="center" vertical="center" wrapText="1"/>
    </xf>
    <xf numFmtId="3" fontId="1" fillId="0" borderId="1" xfId="0" applyNumberFormat="1" applyFont="1" applyFill="1" applyBorder="1" applyAlignment="1">
      <alignment horizontal="left" vertical="center" wrapText="1"/>
    </xf>
    <xf numFmtId="14" fontId="1" fillId="0" borderId="1" xfId="1" applyNumberFormat="1" applyFont="1" applyFill="1" applyBorder="1" applyAlignment="1">
      <alignment horizontal="center" vertical="center"/>
    </xf>
    <xf numFmtId="3" fontId="1" fillId="0" borderId="1" xfId="0" applyNumberFormat="1" applyFont="1" applyFill="1" applyBorder="1" applyAlignment="1">
      <alignment horizontal="right" vertical="center" wrapText="1"/>
    </xf>
    <xf numFmtId="3" fontId="1" fillId="0" borderId="17" xfId="0" applyNumberFormat="1" applyFont="1" applyFill="1" applyBorder="1" applyAlignment="1">
      <alignment horizontal="left" vertical="center" wrapText="1"/>
    </xf>
    <xf numFmtId="0" fontId="1" fillId="0" borderId="17" xfId="0" applyFont="1" applyFill="1" applyBorder="1" applyAlignment="1">
      <alignment horizontal="center" vertical="center"/>
    </xf>
    <xf numFmtId="14" fontId="1" fillId="0" borderId="17" xfId="1" applyNumberFormat="1" applyFont="1" applyFill="1" applyBorder="1" applyAlignment="1">
      <alignment horizontal="center" vertical="center"/>
    </xf>
    <xf numFmtId="3" fontId="1" fillId="0" borderId="17" xfId="0" applyNumberFormat="1" applyFont="1" applyFill="1" applyBorder="1" applyAlignment="1">
      <alignment horizontal="right" vertical="center" wrapText="1"/>
    </xf>
    <xf numFmtId="0" fontId="25" fillId="0" borderId="0" xfId="0" applyFont="1" applyAlignment="1">
      <alignment horizontal="center" vertical="center"/>
    </xf>
    <xf numFmtId="0" fontId="45" fillId="0" borderId="7" xfId="0" applyFont="1" applyBorder="1" applyAlignment="1">
      <alignment horizontal="center" vertical="center"/>
    </xf>
    <xf numFmtId="0" fontId="45" fillId="0" borderId="5" xfId="0" applyFont="1" applyBorder="1" applyAlignment="1">
      <alignment horizontal="center" vertical="center"/>
    </xf>
    <xf numFmtId="0" fontId="40" fillId="0" borderId="5" xfId="0" applyFont="1" applyBorder="1" applyAlignment="1">
      <alignment vertical="center" wrapText="1"/>
    </xf>
    <xf numFmtId="14" fontId="40" fillId="2" borderId="5" xfId="5" applyNumberFormat="1" applyFont="1" applyFill="1" applyBorder="1" applyAlignment="1">
      <alignment horizontal="center" vertical="center" wrapText="1"/>
    </xf>
    <xf numFmtId="3" fontId="46" fillId="0" borderId="5" xfId="0" applyNumberFormat="1" applyFont="1" applyBorder="1" applyAlignment="1">
      <alignment vertical="center"/>
    </xf>
    <xf numFmtId="0" fontId="45" fillId="0" borderId="9" xfId="0" applyFont="1" applyBorder="1" applyAlignment="1">
      <alignment horizontal="center" vertical="center"/>
    </xf>
    <xf numFmtId="0" fontId="45" fillId="0" borderId="1" xfId="0" applyFont="1" applyBorder="1" applyAlignment="1">
      <alignment horizontal="center" vertical="center"/>
    </xf>
    <xf numFmtId="0" fontId="40" fillId="0" borderId="1" xfId="0" applyFont="1" applyBorder="1" applyAlignment="1">
      <alignment vertical="center" wrapText="1"/>
    </xf>
    <xf numFmtId="14" fontId="40" fillId="0" borderId="1" xfId="5" applyNumberFormat="1" applyFont="1" applyBorder="1" applyAlignment="1">
      <alignment horizontal="center" vertical="center" wrapText="1"/>
    </xf>
    <xf numFmtId="3" fontId="46" fillId="0" borderId="1" xfId="0" applyNumberFormat="1" applyFont="1" applyBorder="1" applyAlignment="1">
      <alignment vertical="center"/>
    </xf>
    <xf numFmtId="0" fontId="45" fillId="0" borderId="1" xfId="0" applyFont="1" applyBorder="1" applyAlignment="1">
      <alignment vertical="center"/>
    </xf>
    <xf numFmtId="0" fontId="40" fillId="0" borderId="1" xfId="5" applyFont="1" applyFill="1" applyBorder="1" applyAlignment="1">
      <alignment horizontal="center" vertical="center" wrapText="1"/>
    </xf>
    <xf numFmtId="14" fontId="40" fillId="0" borderId="1" xfId="5" applyNumberFormat="1" applyFont="1" applyFill="1" applyBorder="1" applyAlignment="1">
      <alignment horizontal="center" vertical="center" wrapText="1"/>
    </xf>
    <xf numFmtId="14" fontId="40" fillId="2" borderId="1" xfId="5" applyNumberFormat="1" applyFont="1" applyFill="1" applyBorder="1" applyAlignment="1">
      <alignment horizontal="center" vertical="center" wrapText="1"/>
    </xf>
    <xf numFmtId="3" fontId="45" fillId="0" borderId="1" xfId="0" applyNumberFormat="1" applyFont="1" applyBorder="1" applyAlignment="1">
      <alignment vertical="center"/>
    </xf>
    <xf numFmtId="0" fontId="45" fillId="0" borderId="22" xfId="0" applyFont="1" applyBorder="1" applyAlignment="1">
      <alignment horizontal="center" vertical="center"/>
    </xf>
    <xf numFmtId="0" fontId="45" fillId="0" borderId="17" xfId="0" applyFont="1" applyBorder="1" applyAlignment="1">
      <alignment horizontal="center" vertical="center"/>
    </xf>
    <xf numFmtId="0" fontId="45" fillId="0" borderId="17" xfId="0" applyFont="1" applyBorder="1" applyAlignment="1">
      <alignment vertical="center"/>
    </xf>
    <xf numFmtId="3" fontId="45" fillId="0" borderId="17" xfId="0" applyNumberFormat="1" applyFont="1" applyBorder="1" applyAlignment="1">
      <alignment vertical="center"/>
    </xf>
    <xf numFmtId="3" fontId="46" fillId="0" borderId="17" xfId="0" applyNumberFormat="1" applyFont="1" applyBorder="1" applyAlignment="1">
      <alignment vertical="center"/>
    </xf>
    <xf numFmtId="0" fontId="1" fillId="0" borderId="1" xfId="0" applyNumberFormat="1" applyFont="1" applyBorder="1" applyAlignment="1">
      <alignment horizontal="center" vertical="center"/>
    </xf>
    <xf numFmtId="0" fontId="1" fillId="0" borderId="17" xfId="0" applyNumberFormat="1" applyFont="1" applyBorder="1" applyAlignment="1">
      <alignment horizontal="center" vertical="center"/>
    </xf>
    <xf numFmtId="2"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vertical="center" wrapText="1"/>
    </xf>
    <xf numFmtId="0" fontId="1" fillId="0" borderId="25" xfId="0" applyFont="1" applyBorder="1" applyAlignment="1">
      <alignment horizontal="center" vertical="center" wrapText="1"/>
    </xf>
    <xf numFmtId="14" fontId="1" fillId="0" borderId="25" xfId="0" applyNumberFormat="1" applyFont="1" applyBorder="1" applyAlignment="1">
      <alignment horizontal="center" vertical="center"/>
    </xf>
    <xf numFmtId="14" fontId="1" fillId="0" borderId="50" xfId="0" applyNumberFormat="1" applyFont="1" applyBorder="1" applyAlignment="1">
      <alignment horizontal="center" vertical="center"/>
    </xf>
    <xf numFmtId="0" fontId="47" fillId="2" borderId="12" xfId="0" applyFont="1" applyFill="1" applyBorder="1" applyAlignment="1">
      <alignment vertical="center"/>
    </xf>
    <xf numFmtId="0" fontId="47" fillId="2" borderId="0" xfId="0" applyFont="1" applyFill="1" applyBorder="1" applyAlignment="1">
      <alignment vertical="center"/>
    </xf>
    <xf numFmtId="0" fontId="5" fillId="4" borderId="13" xfId="0" applyFont="1" applyFill="1" applyBorder="1" applyAlignment="1">
      <alignment horizontal="left" vertical="center" wrapText="1"/>
    </xf>
    <xf numFmtId="0" fontId="23" fillId="8" borderId="25" xfId="0" applyFont="1" applyFill="1" applyBorder="1" applyAlignment="1">
      <alignment horizontal="center"/>
    </xf>
    <xf numFmtId="0" fontId="23" fillId="0" borderId="0" xfId="0" applyFont="1"/>
    <xf numFmtId="0" fontId="23" fillId="8" borderId="25" xfId="0" applyFont="1" applyFill="1" applyBorder="1" applyAlignment="1">
      <alignment horizontal="right" vertical="center"/>
    </xf>
    <xf numFmtId="0" fontId="23" fillId="8" borderId="25" xfId="0" applyFont="1" applyFill="1" applyBorder="1" applyAlignment="1">
      <alignment horizontal="center" vertical="center"/>
    </xf>
    <xf numFmtId="0" fontId="23" fillId="0" borderId="0" xfId="0" applyFont="1" applyAlignment="1">
      <alignment vertical="center"/>
    </xf>
    <xf numFmtId="0" fontId="27" fillId="0" borderId="0" xfId="0" applyFont="1" applyAlignment="1">
      <alignment horizontal="right" vertical="center"/>
    </xf>
    <xf numFmtId="0" fontId="1" fillId="0" borderId="12" xfId="0" applyFont="1" applyBorder="1"/>
    <xf numFmtId="0" fontId="1" fillId="0" borderId="13" xfId="0" applyFont="1" applyBorder="1"/>
    <xf numFmtId="0" fontId="1" fillId="8" borderId="26" xfId="0" applyFont="1" applyFill="1" applyBorder="1" applyAlignment="1">
      <alignment horizontal="left" vertical="center" wrapText="1"/>
    </xf>
    <xf numFmtId="0" fontId="27" fillId="0" borderId="0" xfId="0" applyFont="1" applyAlignment="1">
      <alignment vertical="center"/>
    </xf>
    <xf numFmtId="0" fontId="24" fillId="8" borderId="25" xfId="0" applyFont="1" applyFill="1" applyBorder="1" applyAlignment="1">
      <alignment horizontal="center" vertical="center"/>
    </xf>
    <xf numFmtId="0" fontId="24" fillId="8" borderId="25" xfId="0" applyFont="1" applyFill="1" applyBorder="1" applyAlignment="1">
      <alignment vertical="center"/>
    </xf>
    <xf numFmtId="3" fontId="5" fillId="8" borderId="25" xfId="1" applyNumberFormat="1" applyFont="1" applyFill="1" applyBorder="1" applyAlignment="1">
      <alignment horizontal="right" vertical="center"/>
    </xf>
    <xf numFmtId="3" fontId="5" fillId="2" borderId="12" xfId="1" applyNumberFormat="1" applyFont="1" applyFill="1" applyBorder="1" applyAlignment="1">
      <alignment horizontal="right" vertical="center"/>
    </xf>
    <xf numFmtId="3" fontId="6" fillId="2" borderId="12" xfId="1" applyNumberFormat="1" applyFont="1" applyFill="1" applyBorder="1" applyAlignment="1">
      <alignment horizontal="right" vertical="center"/>
    </xf>
    <xf numFmtId="3" fontId="6" fillId="2" borderId="12" xfId="3" applyNumberFormat="1" applyFont="1" applyFill="1" applyBorder="1" applyAlignment="1">
      <alignment horizontal="right" vertical="center"/>
    </xf>
    <xf numFmtId="3" fontId="5" fillId="2" borderId="12" xfId="1" applyNumberFormat="1" applyFont="1" applyFill="1" applyBorder="1" applyAlignment="1">
      <alignment horizontal="right" vertical="center" wrapText="1"/>
    </xf>
    <xf numFmtId="3" fontId="9" fillId="2" borderId="12" xfId="0" applyNumberFormat="1" applyFont="1" applyFill="1" applyBorder="1" applyAlignment="1">
      <alignment horizontal="right" vertical="center" wrapText="1"/>
    </xf>
    <xf numFmtId="3" fontId="10" fillId="0" borderId="5" xfId="1" applyNumberFormat="1" applyFont="1" applyBorder="1" applyAlignment="1">
      <alignment horizontal="right" vertical="center"/>
    </xf>
    <xf numFmtId="3" fontId="10" fillId="0" borderId="17" xfId="1" applyNumberFormat="1" applyFont="1" applyBorder="1" applyAlignment="1">
      <alignment horizontal="right" vertical="center"/>
    </xf>
    <xf numFmtId="3" fontId="49" fillId="0" borderId="5" xfId="1" applyNumberFormat="1" applyFont="1" applyBorder="1" applyAlignment="1">
      <alignment horizontal="right" vertical="center"/>
    </xf>
    <xf numFmtId="3" fontId="49" fillId="0" borderId="5" xfId="1" applyNumberFormat="1" applyFont="1" applyBorder="1" applyAlignment="1">
      <alignment horizontal="right" vertical="center" wrapText="1"/>
    </xf>
    <xf numFmtId="3" fontId="49" fillId="0" borderId="1" xfId="1" applyNumberFormat="1" applyFont="1" applyBorder="1" applyAlignment="1">
      <alignment horizontal="right" vertical="center"/>
    </xf>
    <xf numFmtId="3" fontId="49" fillId="0" borderId="1" xfId="1" applyNumberFormat="1" applyFont="1" applyBorder="1" applyAlignment="1">
      <alignment horizontal="right" vertical="center" wrapText="1"/>
    </xf>
    <xf numFmtId="3" fontId="49" fillId="0" borderId="1" xfId="1" quotePrefix="1" applyNumberFormat="1" applyFont="1" applyBorder="1" applyAlignment="1">
      <alignment horizontal="right" vertical="center"/>
    </xf>
    <xf numFmtId="3" fontId="49" fillId="0" borderId="17" xfId="1" applyNumberFormat="1" applyFont="1" applyBorder="1" applyAlignment="1">
      <alignment horizontal="right" vertical="center"/>
    </xf>
    <xf numFmtId="3" fontId="49" fillId="0" borderId="17" xfId="1" applyNumberFormat="1" applyFont="1" applyBorder="1" applyAlignment="1">
      <alignment horizontal="right" vertical="center" wrapText="1"/>
    </xf>
    <xf numFmtId="3" fontId="10" fillId="0" borderId="5" xfId="0" applyNumberFormat="1" applyFont="1" applyBorder="1" applyAlignment="1">
      <alignment horizontal="right" vertical="center" wrapText="1"/>
    </xf>
    <xf numFmtId="3" fontId="10" fillId="0" borderId="5" xfId="0" applyNumberFormat="1" applyFont="1" applyBorder="1" applyAlignment="1">
      <alignment horizontal="right" vertical="center"/>
    </xf>
    <xf numFmtId="3" fontId="10" fillId="0" borderId="1" xfId="0" applyNumberFormat="1" applyFont="1" applyBorder="1" applyAlignment="1">
      <alignment horizontal="right" vertical="center" wrapText="1"/>
    </xf>
    <xf numFmtId="3" fontId="10" fillId="0" borderId="1" xfId="0" applyNumberFormat="1" applyFont="1" applyBorder="1" applyAlignment="1">
      <alignment horizontal="right" vertical="center"/>
    </xf>
    <xf numFmtId="3" fontId="10" fillId="0" borderId="17" xfId="0" applyNumberFormat="1" applyFont="1" applyBorder="1" applyAlignment="1">
      <alignment horizontal="right" vertical="center" wrapText="1"/>
    </xf>
    <xf numFmtId="3" fontId="10" fillId="0" borderId="17" xfId="0" applyNumberFormat="1" applyFont="1" applyBorder="1" applyAlignment="1">
      <alignment horizontal="right" vertical="center"/>
    </xf>
    <xf numFmtId="3" fontId="49" fillId="0" borderId="5" xfId="1" applyNumberFormat="1" applyFont="1" applyFill="1" applyBorder="1" applyAlignment="1">
      <alignment horizontal="right" vertical="center"/>
    </xf>
    <xf numFmtId="3" fontId="49" fillId="0" borderId="5" xfId="1" applyNumberFormat="1" applyFont="1" applyFill="1" applyBorder="1" applyAlignment="1">
      <alignment horizontal="right" vertical="center" wrapText="1"/>
    </xf>
    <xf numFmtId="3" fontId="49" fillId="0" borderId="1" xfId="1" applyNumberFormat="1" applyFont="1" applyFill="1" applyBorder="1" applyAlignment="1">
      <alignment horizontal="right" vertical="center"/>
    </xf>
    <xf numFmtId="3" fontId="49" fillId="0" borderId="1" xfId="1" applyNumberFormat="1" applyFont="1" applyFill="1" applyBorder="1" applyAlignment="1">
      <alignment horizontal="right" vertical="center" wrapText="1"/>
    </xf>
    <xf numFmtId="3" fontId="10" fillId="0" borderId="1" xfId="1" applyNumberFormat="1" applyFont="1" applyBorder="1" applyAlignment="1">
      <alignment horizontal="right" vertical="center"/>
    </xf>
    <xf numFmtId="3" fontId="49" fillId="0" borderId="1" xfId="1" quotePrefix="1" applyNumberFormat="1" applyFont="1" applyFill="1" applyBorder="1" applyAlignment="1">
      <alignment horizontal="right" vertical="center"/>
    </xf>
    <xf numFmtId="3" fontId="49" fillId="0" borderId="17" xfId="1" applyNumberFormat="1" applyFont="1" applyFill="1" applyBorder="1" applyAlignment="1">
      <alignment horizontal="right" vertical="center"/>
    </xf>
    <xf numFmtId="3" fontId="49" fillId="0" borderId="17" xfId="1" applyNumberFormat="1" applyFont="1" applyFill="1" applyBorder="1" applyAlignment="1">
      <alignment horizontal="right" vertical="center" wrapText="1"/>
    </xf>
    <xf numFmtId="3" fontId="10" fillId="0" borderId="23" xfId="1" applyNumberFormat="1" applyFont="1" applyBorder="1" applyAlignment="1">
      <alignment horizontal="right" vertical="center"/>
    </xf>
    <xf numFmtId="3" fontId="10" fillId="0" borderId="23" xfId="0" applyNumberFormat="1" applyFont="1" applyBorder="1" applyAlignment="1">
      <alignment horizontal="right" vertical="center"/>
    </xf>
    <xf numFmtId="3" fontId="11" fillId="0" borderId="5" xfId="1" applyNumberFormat="1" applyFont="1" applyBorder="1" applyAlignment="1">
      <alignment horizontal="right" vertical="center"/>
    </xf>
    <xf numFmtId="3" fontId="11" fillId="0" borderId="1" xfId="1" applyNumberFormat="1" applyFont="1" applyBorder="1" applyAlignment="1">
      <alignment horizontal="right" vertical="center"/>
    </xf>
    <xf numFmtId="3" fontId="11" fillId="0" borderId="17" xfId="1" applyNumberFormat="1" applyFont="1" applyBorder="1" applyAlignment="1">
      <alignment horizontal="right" vertical="center"/>
    </xf>
    <xf numFmtId="3" fontId="49" fillId="0" borderId="35" xfId="1" applyNumberFormat="1" applyFont="1" applyFill="1" applyBorder="1" applyAlignment="1">
      <alignment horizontal="right" vertical="center"/>
    </xf>
    <xf numFmtId="3" fontId="49" fillId="0" borderId="36" xfId="1" applyNumberFormat="1" applyFont="1" applyFill="1" applyBorder="1" applyAlignment="1">
      <alignment horizontal="right" vertical="center"/>
    </xf>
    <xf numFmtId="3" fontId="6" fillId="8" borderId="25" xfId="1" applyNumberFormat="1" applyFont="1" applyFill="1" applyBorder="1" applyAlignment="1">
      <alignment horizontal="right" vertical="center"/>
    </xf>
    <xf numFmtId="3" fontId="6" fillId="8" borderId="25" xfId="3" applyNumberFormat="1" applyFont="1" applyFill="1" applyBorder="1" applyAlignment="1">
      <alignment horizontal="right" vertical="center"/>
    </xf>
    <xf numFmtId="3" fontId="10" fillId="0" borderId="5" xfId="1" applyNumberFormat="1" applyFont="1" applyBorder="1" applyAlignment="1">
      <alignment horizontal="right" vertical="center" wrapText="1"/>
    </xf>
    <xf numFmtId="3" fontId="10" fillId="0" borderId="1" xfId="1" applyNumberFormat="1" applyFont="1" applyBorder="1" applyAlignment="1">
      <alignment horizontal="right" vertical="center" wrapText="1"/>
    </xf>
    <xf numFmtId="3" fontId="10" fillId="0" borderId="17" xfId="1" applyNumberFormat="1" applyFont="1" applyBorder="1" applyAlignment="1">
      <alignment horizontal="right" vertical="center" wrapText="1"/>
    </xf>
    <xf numFmtId="3" fontId="5" fillId="8" borderId="25" xfId="1" applyNumberFormat="1" applyFont="1" applyFill="1" applyBorder="1" applyAlignment="1">
      <alignment horizontal="right" vertical="center" wrapText="1"/>
    </xf>
    <xf numFmtId="3" fontId="10" fillId="2" borderId="1" xfId="0" applyNumberFormat="1" applyFont="1" applyFill="1" applyBorder="1" applyAlignment="1">
      <alignment horizontal="right" vertical="center" wrapText="1"/>
    </xf>
    <xf numFmtId="3" fontId="52" fillId="2" borderId="1" xfId="0" applyNumberFormat="1" applyFont="1" applyFill="1" applyBorder="1" applyAlignment="1">
      <alignment horizontal="right" vertical="center"/>
    </xf>
    <xf numFmtId="3" fontId="52" fillId="2" borderId="1" xfId="2" applyNumberFormat="1" applyFont="1" applyFill="1" applyBorder="1" applyAlignment="1">
      <alignment horizontal="right" vertical="center" wrapText="1"/>
    </xf>
    <xf numFmtId="3" fontId="11" fillId="0" borderId="1" xfId="0" applyNumberFormat="1" applyFont="1" applyBorder="1" applyAlignment="1">
      <alignment horizontal="right" vertical="center" wrapText="1"/>
    </xf>
    <xf numFmtId="3" fontId="11" fillId="0" borderId="17" xfId="0" applyNumberFormat="1" applyFont="1" applyBorder="1" applyAlignment="1">
      <alignment horizontal="right" vertical="center" wrapText="1"/>
    </xf>
    <xf numFmtId="3" fontId="9" fillId="8" borderId="25" xfId="0" applyNumberFormat="1" applyFont="1" applyFill="1" applyBorder="1" applyAlignment="1">
      <alignment horizontal="right" vertical="center" wrapText="1"/>
    </xf>
    <xf numFmtId="3" fontId="10" fillId="2" borderId="5" xfId="0" applyNumberFormat="1" applyFont="1" applyFill="1" applyBorder="1" applyAlignment="1">
      <alignment horizontal="right" vertical="center" wrapText="1"/>
    </xf>
    <xf numFmtId="3" fontId="10" fillId="2" borderId="5" xfId="0" applyNumberFormat="1" applyFont="1" applyFill="1" applyBorder="1" applyAlignment="1">
      <alignment horizontal="right" vertical="center"/>
    </xf>
    <xf numFmtId="3" fontId="53" fillId="2" borderId="5" xfId="0" applyNumberFormat="1" applyFont="1" applyFill="1" applyBorder="1" applyAlignment="1">
      <alignment horizontal="right" vertical="center"/>
    </xf>
    <xf numFmtId="3" fontId="6" fillId="8" borderId="29" xfId="0" applyNumberFormat="1" applyFont="1" applyFill="1" applyBorder="1" applyAlignment="1">
      <alignment horizontal="right" vertical="center"/>
    </xf>
    <xf numFmtId="3" fontId="49" fillId="2" borderId="5" xfId="0" applyNumberFormat="1" applyFont="1" applyFill="1" applyBorder="1" applyAlignment="1">
      <alignment horizontal="right" vertical="center"/>
    </xf>
    <xf numFmtId="3" fontId="49" fillId="0" borderId="1" xfId="0" applyNumberFormat="1" applyFont="1" applyBorder="1" applyAlignment="1">
      <alignment horizontal="right" vertical="center"/>
    </xf>
    <xf numFmtId="3" fontId="49" fillId="0" borderId="23" xfId="1" applyNumberFormat="1" applyFont="1" applyBorder="1" applyAlignment="1">
      <alignment horizontal="right" vertical="center"/>
    </xf>
    <xf numFmtId="3" fontId="29" fillId="11" borderId="25" xfId="0" applyNumberFormat="1" applyFont="1" applyFill="1" applyBorder="1" applyAlignment="1">
      <alignment horizontal="right" vertical="center"/>
    </xf>
    <xf numFmtId="3" fontId="11" fillId="0" borderId="18" xfId="0" applyNumberFormat="1" applyFont="1" applyBorder="1" applyAlignment="1">
      <alignment horizontal="right" vertical="center"/>
    </xf>
    <xf numFmtId="3" fontId="5" fillId="4" borderId="12" xfId="0" applyNumberFormat="1" applyFont="1" applyFill="1" applyBorder="1" applyAlignment="1">
      <alignment horizontal="right" vertical="center"/>
    </xf>
    <xf numFmtId="3" fontId="49" fillId="0" borderId="1" xfId="1" quotePrefix="1" applyNumberFormat="1" applyFont="1" applyBorder="1" applyAlignment="1">
      <alignment horizontal="right" vertical="center" wrapText="1"/>
    </xf>
    <xf numFmtId="3" fontId="10" fillId="0" borderId="18" xfId="0" applyNumberFormat="1" applyFont="1" applyBorder="1" applyAlignment="1">
      <alignment horizontal="right" vertical="center"/>
    </xf>
    <xf numFmtId="3" fontId="49" fillId="0" borderId="5" xfId="3" applyNumberFormat="1" applyFont="1" applyFill="1" applyBorder="1" applyAlignment="1">
      <alignment horizontal="right" vertical="center" wrapText="1"/>
    </xf>
    <xf numFmtId="3" fontId="50" fillId="0" borderId="5" xfId="3" applyNumberFormat="1" applyFont="1" applyFill="1" applyBorder="1" applyAlignment="1">
      <alignment horizontal="right" vertical="center" wrapText="1"/>
    </xf>
    <xf numFmtId="3" fontId="51" fillId="0" borderId="5" xfId="3" applyNumberFormat="1" applyFont="1" applyFill="1" applyBorder="1" applyAlignment="1">
      <alignment horizontal="right" vertical="center"/>
    </xf>
    <xf numFmtId="3" fontId="49" fillId="0" borderId="1" xfId="3" applyNumberFormat="1" applyFont="1" applyFill="1" applyBorder="1" applyAlignment="1">
      <alignment horizontal="right" vertical="center" wrapText="1"/>
    </xf>
    <xf numFmtId="3" fontId="50" fillId="0" borderId="1" xfId="3" applyNumberFormat="1" applyFont="1" applyFill="1" applyBorder="1" applyAlignment="1">
      <alignment horizontal="right" vertical="center" wrapText="1"/>
    </xf>
    <xf numFmtId="3" fontId="51" fillId="0" borderId="1" xfId="3" applyNumberFormat="1" applyFont="1" applyFill="1" applyBorder="1" applyAlignment="1">
      <alignment horizontal="right" vertical="center"/>
    </xf>
    <xf numFmtId="3" fontId="50" fillId="0" borderId="1" xfId="3" applyNumberFormat="1" applyFont="1" applyFill="1" applyBorder="1" applyAlignment="1">
      <alignment horizontal="right" vertical="center"/>
    </xf>
    <xf numFmtId="3" fontId="49" fillId="0" borderId="17" xfId="3" applyNumberFormat="1" applyFont="1" applyFill="1" applyBorder="1" applyAlignment="1">
      <alignment horizontal="right" vertical="center" wrapText="1"/>
    </xf>
    <xf numFmtId="3" fontId="50" fillId="0" borderId="17" xfId="3" applyNumberFormat="1" applyFont="1" applyFill="1" applyBorder="1" applyAlignment="1">
      <alignment horizontal="right" vertical="center" wrapText="1"/>
    </xf>
    <xf numFmtId="3" fontId="50" fillId="0" borderId="17" xfId="3" applyNumberFormat="1" applyFont="1" applyFill="1" applyBorder="1" applyAlignment="1">
      <alignment horizontal="right" vertical="center"/>
    </xf>
    <xf numFmtId="3" fontId="11" fillId="0" borderId="1" xfId="0" applyNumberFormat="1" applyFont="1" applyBorder="1" applyAlignment="1">
      <alignment horizontal="right" vertical="center"/>
    </xf>
    <xf numFmtId="3" fontId="11" fillId="0" borderId="17" xfId="0" applyNumberFormat="1" applyFont="1" applyBorder="1" applyAlignment="1">
      <alignment horizontal="right" vertical="center"/>
    </xf>
    <xf numFmtId="3" fontId="5" fillId="8" borderId="25" xfId="0" applyNumberFormat="1" applyFont="1" applyFill="1" applyBorder="1" applyAlignment="1">
      <alignment horizontal="right" vertical="center" wrapText="1"/>
    </xf>
    <xf numFmtId="3" fontId="9" fillId="8" borderId="25" xfId="0" applyNumberFormat="1" applyFont="1" applyFill="1" applyBorder="1" applyAlignment="1">
      <alignment horizontal="right" vertical="center"/>
    </xf>
    <xf numFmtId="3" fontId="5" fillId="2" borderId="12" xfId="0" applyNumberFormat="1" applyFont="1" applyFill="1" applyBorder="1" applyAlignment="1">
      <alignment horizontal="right" vertical="center" wrapText="1"/>
    </xf>
    <xf numFmtId="3" fontId="9" fillId="2" borderId="12" xfId="0" applyNumberFormat="1" applyFont="1" applyFill="1" applyBorder="1" applyAlignment="1">
      <alignment horizontal="right" vertical="center"/>
    </xf>
    <xf numFmtId="3" fontId="10" fillId="4" borderId="12" xfId="0" applyNumberFormat="1" applyFont="1" applyFill="1" applyBorder="1" applyAlignment="1">
      <alignment horizontal="right" vertical="center"/>
    </xf>
    <xf numFmtId="3" fontId="5" fillId="8" borderId="6" xfId="0" applyNumberFormat="1" applyFont="1" applyFill="1" applyBorder="1" applyAlignment="1">
      <alignment horizontal="right" vertical="center"/>
    </xf>
    <xf numFmtId="3" fontId="5" fillId="2" borderId="0" xfId="0" applyNumberFormat="1" applyFont="1" applyFill="1" applyAlignment="1">
      <alignment horizontal="right" vertical="center"/>
    </xf>
    <xf numFmtId="3" fontId="11" fillId="0" borderId="12" xfId="0" applyNumberFormat="1" applyFont="1" applyBorder="1" applyAlignment="1">
      <alignment horizontal="right" vertical="center"/>
    </xf>
    <xf numFmtId="3" fontId="49" fillId="0" borderId="18" xfId="0" applyNumberFormat="1" applyFont="1" applyBorder="1" applyAlignment="1">
      <alignment horizontal="right" vertical="center"/>
    </xf>
    <xf numFmtId="3" fontId="49" fillId="0" borderId="23" xfId="0" applyNumberFormat="1" applyFont="1" applyBorder="1" applyAlignment="1">
      <alignment horizontal="right" vertical="center"/>
    </xf>
    <xf numFmtId="3" fontId="11" fillId="0" borderId="0" xfId="0" applyNumberFormat="1" applyFont="1" applyAlignment="1">
      <alignment horizontal="right" vertical="center"/>
    </xf>
    <xf numFmtId="0" fontId="5" fillId="4" borderId="13" xfId="0" applyFont="1" applyFill="1" applyBorder="1" applyAlignment="1">
      <alignment vertical="center" wrapText="1"/>
    </xf>
    <xf numFmtId="0" fontId="5" fillId="8" borderId="26" xfId="0" applyFont="1" applyFill="1" applyBorder="1" applyAlignment="1">
      <alignment vertical="center" wrapText="1"/>
    </xf>
    <xf numFmtId="0" fontId="0" fillId="0" borderId="31" xfId="0" applyFont="1" applyBorder="1" applyAlignment="1">
      <alignment wrapText="1"/>
    </xf>
    <xf numFmtId="0" fontId="40" fillId="0" borderId="35" xfId="0" applyFont="1" applyBorder="1" applyAlignment="1">
      <alignment horizontal="center" vertical="center" wrapText="1"/>
    </xf>
    <xf numFmtId="0" fontId="40" fillId="0" borderId="34" xfId="0" applyFont="1" applyBorder="1" applyAlignment="1">
      <alignment horizontal="center" vertical="center" wrapText="1"/>
    </xf>
    <xf numFmtId="3" fontId="40" fillId="0" borderId="34" xfId="0" applyNumberFormat="1" applyFont="1" applyBorder="1" applyAlignment="1">
      <alignment horizontal="center" vertical="center" wrapText="1"/>
    </xf>
    <xf numFmtId="1" fontId="40" fillId="0" borderId="34" xfId="0" applyNumberFormat="1" applyFont="1" applyBorder="1" applyAlignment="1">
      <alignment horizontal="center" vertical="center" wrapText="1"/>
    </xf>
    <xf numFmtId="1" fontId="40" fillId="0" borderId="4" xfId="0" applyNumberFormat="1" applyFont="1" applyBorder="1" applyAlignment="1">
      <alignment horizontal="center" vertical="center" wrapText="1"/>
    </xf>
    <xf numFmtId="0" fontId="23" fillId="8" borderId="26" xfId="0" applyFont="1" applyFill="1" applyBorder="1" applyAlignment="1">
      <alignment wrapText="1"/>
    </xf>
    <xf numFmtId="0" fontId="0" fillId="0" borderId="31" xfId="0" applyFont="1" applyBorder="1" applyAlignment="1">
      <alignment vertical="center" wrapText="1"/>
    </xf>
    <xf numFmtId="0" fontId="5" fillId="2" borderId="13" xfId="0" applyFont="1" applyFill="1" applyBorder="1" applyAlignment="1">
      <alignment wrapText="1"/>
    </xf>
    <xf numFmtId="0" fontId="23" fillId="8" borderId="26" xfId="0" applyFont="1" applyFill="1" applyBorder="1" applyAlignment="1">
      <alignment vertical="center" wrapText="1"/>
    </xf>
    <xf numFmtId="0" fontId="5" fillId="2" borderId="13" xfId="0" applyFont="1" applyFill="1" applyBorder="1" applyAlignment="1">
      <alignment vertical="center" wrapText="1"/>
    </xf>
    <xf numFmtId="0" fontId="23" fillId="8" borderId="26" xfId="0" applyFont="1" applyFill="1" applyBorder="1" applyAlignment="1">
      <alignment horizontal="center" vertical="center" wrapText="1"/>
    </xf>
    <xf numFmtId="0" fontId="2" fillId="0" borderId="31" xfId="0" applyFont="1" applyBorder="1" applyAlignment="1">
      <alignment vertical="center" wrapText="1"/>
    </xf>
    <xf numFmtId="0" fontId="25" fillId="0" borderId="5" xfId="0" applyFont="1" applyBorder="1" applyAlignment="1">
      <alignment vertical="center" wrapText="1"/>
    </xf>
    <xf numFmtId="0" fontId="23" fillId="8" borderId="26" xfId="0" applyFont="1" applyFill="1" applyBorder="1" applyAlignment="1">
      <alignment horizontal="right" vertical="center" wrapText="1"/>
    </xf>
    <xf numFmtId="0" fontId="2" fillId="0" borderId="31" xfId="0" applyFont="1" applyBorder="1" applyAlignment="1">
      <alignment wrapText="1"/>
    </xf>
    <xf numFmtId="4" fontId="24" fillId="8" borderId="25" xfId="3" applyNumberFormat="1" applyFont="1" applyFill="1" applyBorder="1" applyAlignment="1">
      <alignment horizontal="center" vertical="center" wrapText="1"/>
    </xf>
    <xf numFmtId="4" fontId="6" fillId="2" borderId="13" xfId="3" applyNumberFormat="1" applyFont="1" applyFill="1" applyBorder="1" applyAlignment="1">
      <alignment horizontal="center" vertical="center" wrapText="1"/>
    </xf>
    <xf numFmtId="4" fontId="24" fillId="8" borderId="26" xfId="3" applyNumberFormat="1" applyFont="1" applyFill="1" applyBorder="1" applyAlignment="1">
      <alignment horizontal="center" vertical="center" wrapText="1"/>
    </xf>
    <xf numFmtId="0" fontId="27" fillId="8" borderId="26" xfId="0" applyFont="1" applyFill="1" applyBorder="1" applyAlignment="1">
      <alignment vertical="center" wrapText="1"/>
    </xf>
    <xf numFmtId="0" fontId="9" fillId="2" borderId="13" xfId="0" applyFont="1" applyFill="1" applyBorder="1" applyAlignment="1">
      <alignment vertical="center" wrapText="1"/>
    </xf>
    <xf numFmtId="0" fontId="1" fillId="4" borderId="13" xfId="0" applyFont="1" applyFill="1" applyBorder="1" applyAlignment="1">
      <alignment vertical="center" wrapText="1"/>
    </xf>
    <xf numFmtId="0" fontId="24" fillId="8" borderId="26" xfId="0" applyFont="1" applyFill="1" applyBorder="1" applyAlignment="1">
      <alignment vertical="center" wrapText="1"/>
    </xf>
    <xf numFmtId="0" fontId="6" fillId="2" borderId="13" xfId="0" applyFont="1" applyFill="1" applyBorder="1" applyAlignment="1">
      <alignment vertical="center" wrapText="1"/>
    </xf>
    <xf numFmtId="0" fontId="0" fillId="0" borderId="29" xfId="0" applyFont="1" applyBorder="1" applyAlignment="1">
      <alignment wrapText="1"/>
    </xf>
    <xf numFmtId="0" fontId="40" fillId="0" borderId="10" xfId="0" applyFont="1" applyBorder="1" applyAlignment="1">
      <alignment horizontal="center" vertical="center" wrapText="1"/>
    </xf>
    <xf numFmtId="3" fontId="40" fillId="0" borderId="10" xfId="0" applyNumberFormat="1" applyFont="1" applyBorder="1" applyAlignment="1">
      <alignment horizontal="center" vertical="center" wrapText="1"/>
    </xf>
    <xf numFmtId="3" fontId="40" fillId="0" borderId="17" xfId="0" applyNumberFormat="1" applyFont="1" applyBorder="1" applyAlignment="1">
      <alignment horizontal="center" vertical="center" wrapText="1"/>
    </xf>
    <xf numFmtId="0" fontId="24" fillId="8" borderId="26" xfId="0" applyFont="1" applyFill="1" applyBorder="1" applyAlignment="1">
      <alignment horizontal="center" vertical="center" wrapText="1"/>
    </xf>
    <xf numFmtId="0" fontId="17" fillId="0" borderId="16" xfId="0" applyFont="1" applyBorder="1" applyAlignment="1">
      <alignment vertical="center" wrapText="1"/>
    </xf>
    <xf numFmtId="3" fontId="40" fillId="0" borderId="8" xfId="0" applyNumberFormat="1" applyFont="1" applyBorder="1" applyAlignment="1">
      <alignment horizontal="center" vertical="center" wrapText="1"/>
    </xf>
    <xf numFmtId="3" fontId="40" fillId="0" borderId="24" xfId="0" applyNumberFormat="1" applyFont="1" applyBorder="1" applyAlignment="1">
      <alignment horizontal="center" vertical="center" wrapText="1"/>
    </xf>
    <xf numFmtId="3" fontId="24" fillId="8" borderId="26" xfId="0" applyNumberFormat="1" applyFont="1" applyFill="1" applyBorder="1" applyAlignment="1">
      <alignment horizontal="center" vertical="center" wrapText="1"/>
    </xf>
    <xf numFmtId="0" fontId="0" fillId="0" borderId="13" xfId="0" applyFont="1" applyBorder="1" applyAlignment="1">
      <alignment vertical="center" wrapText="1"/>
    </xf>
    <xf numFmtId="0" fontId="17" fillId="0" borderId="31" xfId="0" applyFont="1" applyBorder="1" applyAlignment="1">
      <alignment vertical="center" wrapText="1"/>
    </xf>
    <xf numFmtId="0" fontId="0" fillId="0" borderId="16" xfId="0" applyFont="1" applyBorder="1" applyAlignment="1">
      <alignment vertical="center" wrapText="1"/>
    </xf>
    <xf numFmtId="0" fontId="48" fillId="11" borderId="26" xfId="0" applyFont="1" applyFill="1" applyBorder="1" applyAlignment="1">
      <alignment vertical="center" wrapText="1"/>
    </xf>
    <xf numFmtId="0" fontId="0" fillId="0" borderId="0" xfId="0" applyAlignment="1">
      <alignment wrapText="1"/>
    </xf>
    <xf numFmtId="0" fontId="0" fillId="0" borderId="30" xfId="0" applyFont="1" applyBorder="1" applyAlignment="1">
      <alignment horizontal="center" vertical="center"/>
    </xf>
    <xf numFmtId="0" fontId="2" fillId="0" borderId="30" xfId="0" applyFont="1" applyBorder="1" applyAlignment="1">
      <alignment horizontal="center" vertical="center"/>
    </xf>
    <xf numFmtId="0" fontId="0" fillId="0" borderId="50" xfId="0" applyFont="1" applyBorder="1" applyAlignment="1">
      <alignment horizontal="center" vertical="center"/>
    </xf>
    <xf numFmtId="0" fontId="17" fillId="0" borderId="28" xfId="0" applyFont="1" applyBorder="1" applyAlignment="1">
      <alignment horizontal="center" vertical="center"/>
    </xf>
    <xf numFmtId="0" fontId="0" fillId="0" borderId="11" xfId="0" applyFont="1" applyBorder="1" applyAlignment="1">
      <alignment horizontal="center" vertical="center"/>
    </xf>
    <xf numFmtId="0" fontId="0" fillId="0" borderId="28" xfId="0" applyFont="1" applyBorder="1" applyAlignment="1">
      <alignment horizontal="center" vertical="center"/>
    </xf>
    <xf numFmtId="0" fontId="0" fillId="0" borderId="0" xfId="0" applyFont="1" applyAlignment="1">
      <alignment horizontal="center" vertical="center"/>
    </xf>
    <xf numFmtId="0" fontId="0" fillId="0" borderId="18" xfId="0" applyFont="1" applyBorder="1" applyAlignment="1">
      <alignment wrapText="1"/>
    </xf>
    <xf numFmtId="14" fontId="40" fillId="0" borderId="5" xfId="0" applyNumberFormat="1" applyFont="1" applyBorder="1" applyAlignment="1">
      <alignment horizontal="center" vertical="center" wrapText="1"/>
    </xf>
    <xf numFmtId="0" fontId="0" fillId="0" borderId="18" xfId="0" applyFont="1" applyBorder="1" applyAlignment="1">
      <alignment vertical="center" wrapText="1"/>
    </xf>
    <xf numFmtId="0" fontId="5" fillId="2" borderId="12" xfId="0" applyFont="1" applyFill="1" applyBorder="1" applyAlignment="1">
      <alignment vertical="center" wrapText="1"/>
    </xf>
    <xf numFmtId="0" fontId="2" fillId="0" borderId="18" xfId="0" applyFont="1" applyBorder="1" applyAlignment="1">
      <alignment vertical="center" wrapText="1"/>
    </xf>
    <xf numFmtId="0" fontId="2" fillId="0" borderId="18" xfId="0" applyFont="1" applyBorder="1" applyAlignment="1">
      <alignment wrapText="1"/>
    </xf>
    <xf numFmtId="0" fontId="6" fillId="2" borderId="12" xfId="3"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7"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0" fontId="0" fillId="0" borderId="12" xfId="0" applyFont="1" applyBorder="1" applyAlignment="1">
      <alignment wrapText="1"/>
    </xf>
    <xf numFmtId="0" fontId="17" fillId="0" borderId="18" xfId="0" applyFont="1" applyBorder="1" applyAlignment="1">
      <alignment vertical="center" wrapText="1"/>
    </xf>
    <xf numFmtId="0" fontId="0" fillId="0" borderId="12" xfId="0" applyFont="1" applyBorder="1" applyAlignment="1">
      <alignment vertical="center" wrapText="1"/>
    </xf>
    <xf numFmtId="0" fontId="40" fillId="0" borderId="23"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24" fillId="4"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8" xfId="0" applyFont="1" applyFill="1" applyBorder="1" applyAlignment="1">
      <alignment horizontal="center" vertical="center" wrapText="1"/>
    </xf>
    <xf numFmtId="3" fontId="5" fillId="2" borderId="18" xfId="0" applyNumberFormat="1" applyFont="1" applyFill="1" applyBorder="1" applyAlignment="1">
      <alignment horizontal="right" vertical="center"/>
    </xf>
    <xf numFmtId="0" fontId="5" fillId="2" borderId="16"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3" fontId="5" fillId="2" borderId="0" xfId="0" applyNumberFormat="1" applyFont="1" applyFill="1" applyBorder="1" applyAlignment="1">
      <alignment horizontal="right" vertical="center"/>
    </xf>
    <xf numFmtId="0" fontId="5" fillId="2" borderId="47" xfId="0" applyFont="1" applyFill="1" applyBorder="1" applyAlignment="1">
      <alignment wrapText="1"/>
    </xf>
    <xf numFmtId="3" fontId="5" fillId="8" borderId="1" xfId="0" applyNumberFormat="1" applyFont="1" applyFill="1" applyBorder="1" applyAlignment="1">
      <alignment horizontal="right" vertical="center"/>
    </xf>
    <xf numFmtId="0" fontId="23" fillId="8" borderId="1" xfId="0" applyFont="1" applyFill="1" applyBorder="1" applyAlignment="1">
      <alignment wrapText="1"/>
    </xf>
    <xf numFmtId="3" fontId="49" fillId="2" borderId="1" xfId="0" applyNumberFormat="1" applyFont="1" applyFill="1" applyBorder="1" applyAlignment="1">
      <alignment horizontal="right" vertical="center"/>
    </xf>
    <xf numFmtId="3" fontId="49" fillId="2" borderId="1" xfId="1" applyNumberFormat="1" applyFont="1" applyFill="1" applyBorder="1" applyAlignment="1">
      <alignment horizontal="right" vertical="center"/>
    </xf>
    <xf numFmtId="3" fontId="49" fillId="2" borderId="5" xfId="1" applyNumberFormat="1" applyFont="1" applyFill="1" applyBorder="1" applyAlignment="1">
      <alignment horizontal="right" vertical="center"/>
    </xf>
    <xf numFmtId="3" fontId="49" fillId="2" borderId="17" xfId="1" applyNumberFormat="1" applyFont="1" applyFill="1" applyBorder="1" applyAlignment="1">
      <alignment horizontal="right" vertical="center"/>
    </xf>
    <xf numFmtId="0" fontId="54" fillId="14" borderId="11" xfId="0" applyFont="1" applyFill="1" applyBorder="1" applyAlignment="1">
      <alignment horizontal="left" vertical="center"/>
    </xf>
    <xf numFmtId="0" fontId="54" fillId="14" borderId="12" xfId="0" applyFont="1" applyFill="1" applyBorder="1" applyAlignment="1">
      <alignment horizontal="left" vertical="center"/>
    </xf>
    <xf numFmtId="3" fontId="56" fillId="14" borderId="12" xfId="0" applyNumberFormat="1" applyFont="1" applyFill="1" applyBorder="1" applyAlignment="1">
      <alignment horizontal="left" vertical="center"/>
    </xf>
    <xf numFmtId="0" fontId="57" fillId="14" borderId="13" xfId="0" applyFont="1" applyFill="1" applyBorder="1" applyAlignment="1">
      <alignment horizontal="left" vertical="center" wrapText="1"/>
    </xf>
    <xf numFmtId="0" fontId="6" fillId="4" borderId="12" xfId="0" applyFont="1" applyFill="1" applyBorder="1" applyAlignment="1">
      <alignment horizontal="left" vertical="center" wrapText="1"/>
    </xf>
    <xf numFmtId="3" fontId="6" fillId="4" borderId="12" xfId="0" applyNumberFormat="1" applyFont="1" applyFill="1" applyBorder="1" applyAlignment="1">
      <alignment horizontal="left" vertical="center"/>
    </xf>
    <xf numFmtId="0" fontId="6" fillId="4" borderId="13"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24" fillId="13" borderId="25" xfId="0" applyFont="1" applyFill="1" applyBorder="1" applyAlignment="1">
      <alignment horizontal="left" vertical="center" wrapText="1"/>
    </xf>
    <xf numFmtId="0" fontId="23" fillId="13" borderId="25" xfId="0" applyFont="1" applyFill="1" applyBorder="1" applyAlignment="1">
      <alignment horizontal="center" vertical="center" wrapText="1"/>
    </xf>
    <xf numFmtId="0" fontId="24" fillId="13" borderId="25" xfId="0" applyFont="1" applyFill="1" applyBorder="1" applyAlignment="1">
      <alignment horizontal="center" vertical="center" wrapText="1"/>
    </xf>
    <xf numFmtId="3" fontId="1" fillId="0" borderId="5" xfId="0" applyNumberFormat="1" applyFont="1" applyBorder="1" applyAlignment="1">
      <alignment horizontal="right" vertical="center"/>
    </xf>
    <xf numFmtId="3" fontId="1" fillId="0" borderId="1" xfId="0" applyNumberFormat="1" applyFont="1" applyBorder="1" applyAlignment="1">
      <alignment horizontal="right" vertical="center" wrapText="1"/>
    </xf>
    <xf numFmtId="0" fontId="41" fillId="2" borderId="17" xfId="2" applyFont="1" applyFill="1" applyBorder="1" applyAlignment="1">
      <alignment horizontal="center" vertical="center" wrapText="1"/>
    </xf>
    <xf numFmtId="0" fontId="23" fillId="13" borderId="25" xfId="0" applyFont="1" applyFill="1" applyBorder="1" applyAlignment="1">
      <alignment horizontal="left" vertical="center" wrapText="1"/>
    </xf>
    <xf numFmtId="0" fontId="58" fillId="13" borderId="25" xfId="2" applyFont="1" applyFill="1" applyBorder="1" applyAlignment="1">
      <alignment horizontal="center" vertical="center" wrapText="1"/>
    </xf>
    <xf numFmtId="0" fontId="23" fillId="13" borderId="25" xfId="0" applyFont="1" applyFill="1" applyBorder="1" applyAlignment="1">
      <alignment horizontal="center" vertical="center"/>
    </xf>
    <xf numFmtId="14" fontId="23" fillId="13" borderId="25" xfId="0" applyNumberFormat="1" applyFont="1" applyFill="1" applyBorder="1" applyAlignment="1">
      <alignment horizontal="center" vertical="center"/>
    </xf>
    <xf numFmtId="3" fontId="1" fillId="0" borderId="5" xfId="0" applyNumberFormat="1" applyFont="1" applyBorder="1" applyAlignment="1">
      <alignment horizontal="right" vertical="center" wrapText="1"/>
    </xf>
    <xf numFmtId="3" fontId="1" fillId="0" borderId="1" xfId="0" applyNumberFormat="1" applyFont="1" applyBorder="1" applyAlignment="1">
      <alignment vertical="center"/>
    </xf>
    <xf numFmtId="0" fontId="40" fillId="0" borderId="1" xfId="0" applyNumberFormat="1" applyFont="1" applyFill="1" applyBorder="1" applyAlignment="1" applyProtection="1">
      <alignment horizontal="center" vertical="center" wrapText="1"/>
    </xf>
    <xf numFmtId="0" fontId="1" fillId="2" borderId="0" xfId="0" applyFont="1" applyFill="1"/>
    <xf numFmtId="0" fontId="1" fillId="0" borderId="1" xfId="0" applyFont="1" applyBorder="1" applyAlignment="1">
      <alignment horizontal="left" vertical="center"/>
    </xf>
    <xf numFmtId="0" fontId="1" fillId="0" borderId="1" xfId="0" applyFont="1" applyBorder="1" applyAlignment="1">
      <alignment horizontal="center" vertical="top" wrapText="1"/>
    </xf>
    <xf numFmtId="0" fontId="1" fillId="0" borderId="34" xfId="0" applyFont="1" applyBorder="1" applyAlignment="1">
      <alignment vertical="center"/>
    </xf>
    <xf numFmtId="0" fontId="41" fillId="2" borderId="5" xfId="2" applyFont="1" applyFill="1" applyBorder="1" applyAlignment="1">
      <alignment horizontal="center" vertical="center" wrapText="1"/>
    </xf>
    <xf numFmtId="49" fontId="23" fillId="13" borderId="25" xfId="0" applyNumberFormat="1" applyFont="1" applyFill="1" applyBorder="1" applyAlignment="1">
      <alignment horizontal="center" vertical="center"/>
    </xf>
    <xf numFmtId="0" fontId="23" fillId="13" borderId="25" xfId="0" applyFont="1" applyFill="1" applyBorder="1" applyAlignment="1">
      <alignment horizontal="center" wrapText="1"/>
    </xf>
    <xf numFmtId="0" fontId="1" fillId="0" borderId="5" xfId="0" applyFont="1" applyBorder="1" applyAlignment="1">
      <alignment horizontal="left" vertical="center"/>
    </xf>
    <xf numFmtId="0" fontId="40" fillId="0" borderId="1" xfId="4" applyFont="1" applyFill="1" applyBorder="1" applyAlignment="1">
      <alignment horizontal="left" vertical="center"/>
    </xf>
    <xf numFmtId="0" fontId="59" fillId="0" borderId="0" xfId="0" applyFont="1" applyAlignment="1">
      <alignment vertical="center"/>
    </xf>
    <xf numFmtId="3" fontId="1" fillId="0" borderId="1" xfId="1" applyNumberFormat="1" applyFont="1" applyBorder="1" applyAlignment="1">
      <alignment horizontal="right" vertical="center"/>
    </xf>
    <xf numFmtId="3" fontId="1" fillId="0" borderId="17" xfId="1" applyNumberFormat="1" applyFont="1" applyBorder="1" applyAlignment="1">
      <alignment horizontal="right" vertical="center"/>
    </xf>
    <xf numFmtId="3" fontId="1" fillId="0" borderId="1" xfId="1" applyNumberFormat="1" applyFont="1" applyBorder="1" applyAlignment="1">
      <alignment horizontal="right" vertical="center" wrapText="1"/>
    </xf>
    <xf numFmtId="3" fontId="1" fillId="0" borderId="1" xfId="1" applyNumberFormat="1" applyFont="1" applyBorder="1" applyAlignment="1">
      <alignment vertical="center"/>
    </xf>
    <xf numFmtId="3" fontId="1" fillId="0" borderId="5" xfId="1" applyNumberFormat="1" applyFont="1" applyBorder="1" applyAlignment="1">
      <alignment horizontal="right" vertical="center"/>
    </xf>
    <xf numFmtId="3" fontId="40" fillId="0" borderId="1" xfId="1" applyNumberFormat="1" applyFont="1" applyFill="1" applyBorder="1" applyAlignment="1">
      <alignment horizontal="center" vertical="center" wrapText="1"/>
    </xf>
    <xf numFmtId="3" fontId="1" fillId="0" borderId="17" xfId="1" applyNumberFormat="1" applyFont="1" applyBorder="1" applyAlignment="1">
      <alignment vertical="center"/>
    </xf>
    <xf numFmtId="3" fontId="7" fillId="2" borderId="5" xfId="0" applyNumberFormat="1" applyFont="1" applyFill="1" applyBorder="1" applyAlignment="1">
      <alignment horizontal="right" vertical="center"/>
    </xf>
    <xf numFmtId="3" fontId="7" fillId="0" borderId="1" xfId="0" applyNumberFormat="1" applyFont="1" applyBorder="1" applyAlignment="1">
      <alignment horizontal="right" vertical="center"/>
    </xf>
    <xf numFmtId="3" fontId="7" fillId="0" borderId="1" xfId="1" applyNumberFormat="1" applyFont="1" applyBorder="1" applyAlignment="1">
      <alignment horizontal="right" vertical="center"/>
    </xf>
    <xf numFmtId="3" fontId="62" fillId="2" borderId="1" xfId="1" applyNumberFormat="1" applyFont="1" applyFill="1" applyBorder="1" applyAlignment="1">
      <alignment horizontal="right" vertical="center"/>
    </xf>
    <xf numFmtId="3" fontId="62" fillId="0" borderId="1" xfId="1" applyNumberFormat="1" applyFont="1" applyFill="1" applyBorder="1" applyAlignment="1">
      <alignment horizontal="right" vertical="center"/>
    </xf>
    <xf numFmtId="3" fontId="62" fillId="2" borderId="17" xfId="1" applyNumberFormat="1" applyFont="1" applyFill="1" applyBorder="1" applyAlignment="1">
      <alignment horizontal="right" vertical="center"/>
    </xf>
    <xf numFmtId="3" fontId="63" fillId="13" borderId="25" xfId="1" applyNumberFormat="1" applyFont="1" applyFill="1" applyBorder="1" applyAlignment="1">
      <alignment vertical="center"/>
    </xf>
    <xf numFmtId="3" fontId="7" fillId="0" borderId="5" xfId="0" applyNumberFormat="1" applyFont="1" applyBorder="1" applyAlignment="1">
      <alignment horizontal="right" vertical="center"/>
    </xf>
    <xf numFmtId="3" fontId="7" fillId="0" borderId="1" xfId="0" applyNumberFormat="1" applyFont="1" applyBorder="1" applyAlignment="1">
      <alignment horizontal="right" vertical="center" wrapText="1"/>
    </xf>
    <xf numFmtId="3" fontId="7" fillId="0" borderId="17" xfId="1" applyNumberFormat="1" applyFont="1" applyBorder="1" applyAlignment="1">
      <alignment horizontal="right" vertical="center"/>
    </xf>
    <xf numFmtId="3" fontId="13" fillId="13" borderId="25" xfId="1" applyNumberFormat="1" applyFont="1" applyFill="1" applyBorder="1" applyAlignment="1">
      <alignment horizontal="right" vertical="center"/>
    </xf>
    <xf numFmtId="3" fontId="7" fillId="0" borderId="5" xfId="0" applyNumberFormat="1" applyFont="1" applyBorder="1" applyAlignment="1">
      <alignment horizontal="right" vertical="center" wrapText="1"/>
    </xf>
    <xf numFmtId="3" fontId="7" fillId="0" borderId="1" xfId="1" applyNumberFormat="1" applyFont="1" applyBorder="1" applyAlignment="1">
      <alignment horizontal="right" vertical="center" wrapText="1"/>
    </xf>
    <xf numFmtId="3" fontId="7" fillId="0" borderId="1" xfId="1" applyNumberFormat="1" applyFont="1" applyBorder="1" applyAlignment="1">
      <alignment vertical="center"/>
    </xf>
    <xf numFmtId="3" fontId="7" fillId="0" borderId="1" xfId="1" applyNumberFormat="1" applyFont="1" applyBorder="1" applyAlignment="1">
      <alignment vertical="center" wrapText="1"/>
    </xf>
    <xf numFmtId="3" fontId="7" fillId="2" borderId="1" xfId="0" applyNumberFormat="1" applyFont="1" applyFill="1" applyBorder="1" applyAlignment="1">
      <alignment horizontal="right" vertical="center" wrapText="1"/>
    </xf>
    <xf numFmtId="3" fontId="64" fillId="2" borderId="1" xfId="0" applyNumberFormat="1" applyFont="1" applyFill="1" applyBorder="1" applyAlignment="1">
      <alignment horizontal="right" vertical="center"/>
    </xf>
    <xf numFmtId="3" fontId="64" fillId="2" borderId="1" xfId="2" applyNumberFormat="1" applyFont="1" applyFill="1" applyBorder="1" applyAlignment="1">
      <alignment horizontal="right" vertical="center" wrapText="1"/>
    </xf>
    <xf numFmtId="3" fontId="7" fillId="0" borderId="1" xfId="0" applyNumberFormat="1" applyFont="1" applyBorder="1" applyAlignment="1">
      <alignment vertical="center"/>
    </xf>
    <xf numFmtId="3" fontId="65" fillId="0" borderId="1" xfId="1" applyNumberFormat="1" applyFont="1" applyFill="1" applyBorder="1" applyAlignment="1">
      <alignment horizontal="right" vertical="center"/>
    </xf>
    <xf numFmtId="3" fontId="65" fillId="0" borderId="1" xfId="1" applyNumberFormat="1" applyFont="1" applyBorder="1" applyAlignment="1">
      <alignment horizontal="right" vertical="center"/>
    </xf>
    <xf numFmtId="3" fontId="65" fillId="0" borderId="1" xfId="1" applyNumberFormat="1" applyFont="1" applyBorder="1" applyAlignment="1">
      <alignment vertical="center" wrapText="1"/>
    </xf>
    <xf numFmtId="3" fontId="65" fillId="0" borderId="1" xfId="1" quotePrefix="1" applyNumberFormat="1" applyFont="1" applyBorder="1" applyAlignment="1">
      <alignment vertical="center" wrapText="1"/>
    </xf>
    <xf numFmtId="3" fontId="65" fillId="0" borderId="1" xfId="1" quotePrefix="1" applyNumberFormat="1" applyFont="1" applyBorder="1" applyAlignment="1">
      <alignment horizontal="right" vertical="center"/>
    </xf>
    <xf numFmtId="3" fontId="65" fillId="0" borderId="1" xfId="1" quotePrefix="1" applyNumberFormat="1" applyFont="1" applyBorder="1" applyAlignment="1">
      <alignment horizontal="left" vertical="center"/>
    </xf>
    <xf numFmtId="3" fontId="65" fillId="0" borderId="1" xfId="1" applyNumberFormat="1" applyFont="1" applyBorder="1" applyAlignment="1">
      <alignment horizontal="right" vertical="center" wrapText="1"/>
    </xf>
    <xf numFmtId="3" fontId="62" fillId="2" borderId="1" xfId="0" applyNumberFormat="1" applyFont="1" applyFill="1" applyBorder="1" applyAlignment="1">
      <alignment horizontal="right" vertical="center"/>
    </xf>
    <xf numFmtId="3" fontId="7" fillId="0" borderId="5" xfId="1" applyNumberFormat="1" applyFont="1" applyBorder="1" applyAlignment="1">
      <alignment horizontal="right" vertical="center"/>
    </xf>
    <xf numFmtId="3" fontId="7" fillId="0" borderId="1" xfId="1" applyNumberFormat="1" applyFont="1" applyBorder="1" applyAlignment="1">
      <alignment horizontal="left" vertical="center" wrapText="1"/>
    </xf>
    <xf numFmtId="3" fontId="65" fillId="0" borderId="1" xfId="1" applyNumberFormat="1" applyFont="1" applyFill="1" applyBorder="1" applyAlignment="1">
      <alignment vertical="center" wrapText="1"/>
    </xf>
    <xf numFmtId="3" fontId="65" fillId="0" borderId="1" xfId="1" applyNumberFormat="1" applyFont="1" applyFill="1" applyBorder="1" applyAlignment="1">
      <alignment horizontal="right" vertical="center" wrapText="1"/>
    </xf>
    <xf numFmtId="3" fontId="65" fillId="0" borderId="1" xfId="1" applyNumberFormat="1" applyFont="1" applyFill="1" applyBorder="1" applyAlignment="1">
      <alignment horizontal="center" vertical="center" wrapText="1"/>
    </xf>
    <xf numFmtId="3" fontId="65" fillId="0" borderId="1" xfId="1" quotePrefix="1" applyNumberFormat="1" applyFont="1" applyFill="1" applyBorder="1" applyAlignment="1">
      <alignment horizontal="right" vertical="center"/>
    </xf>
    <xf numFmtId="3" fontId="65" fillId="0" borderId="1" xfId="1" applyNumberFormat="1" applyFont="1" applyFill="1" applyBorder="1" applyAlignment="1">
      <alignment horizontal="center" vertical="center"/>
    </xf>
    <xf numFmtId="3" fontId="65" fillId="0" borderId="1" xfId="1" applyNumberFormat="1" applyFont="1" applyFill="1" applyBorder="1" applyAlignment="1">
      <alignment vertical="center"/>
    </xf>
    <xf numFmtId="3" fontId="65" fillId="0" borderId="1" xfId="1" applyNumberFormat="1" applyFont="1" applyFill="1" applyBorder="1" applyAlignment="1">
      <alignment horizontal="left" vertical="center" wrapText="1"/>
    </xf>
    <xf numFmtId="3" fontId="7" fillId="0" borderId="17" xfId="1" applyNumberFormat="1" applyFont="1" applyBorder="1" applyAlignment="1">
      <alignment vertical="center"/>
    </xf>
    <xf numFmtId="3" fontId="13" fillId="13" borderId="25" xfId="1" applyNumberFormat="1" applyFont="1" applyFill="1" applyBorder="1" applyAlignment="1">
      <alignment vertical="center"/>
    </xf>
    <xf numFmtId="3" fontId="60" fillId="10" borderId="57" xfId="0" applyNumberFormat="1" applyFont="1" applyFill="1" applyBorder="1" applyAlignment="1">
      <alignment horizontal="right" vertical="center"/>
    </xf>
    <xf numFmtId="3" fontId="0" fillId="0" borderId="0" xfId="0" applyNumberFormat="1" applyFont="1" applyAlignment="1">
      <alignment horizontal="right"/>
    </xf>
    <xf numFmtId="0" fontId="5" fillId="13"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3" fontId="13" fillId="13" borderId="1" xfId="0" applyNumberFormat="1" applyFont="1" applyFill="1" applyBorder="1" applyAlignment="1">
      <alignment horizontal="center" vertical="center" wrapText="1"/>
    </xf>
    <xf numFmtId="3" fontId="1" fillId="2" borderId="5" xfId="1" applyNumberFormat="1" applyFont="1" applyFill="1" applyBorder="1" applyAlignment="1">
      <alignment horizontal="right" vertical="center" wrapText="1"/>
    </xf>
    <xf numFmtId="3" fontId="1" fillId="2" borderId="5" xfId="1" applyNumberFormat="1" applyFont="1" applyFill="1" applyBorder="1" applyAlignment="1">
      <alignment horizontal="right" vertical="center"/>
    </xf>
    <xf numFmtId="3" fontId="43" fillId="2" borderId="5" xfId="1" applyNumberFormat="1" applyFont="1" applyFill="1" applyBorder="1" applyAlignment="1">
      <alignment horizontal="right" vertical="center"/>
    </xf>
    <xf numFmtId="3" fontId="1" fillId="0" borderId="17" xfId="1" applyNumberFormat="1" applyFont="1" applyBorder="1" applyAlignment="1">
      <alignment horizontal="right" vertical="center" wrapText="1"/>
    </xf>
    <xf numFmtId="3" fontId="43" fillId="7" borderId="5" xfId="0" applyNumberFormat="1" applyFont="1" applyFill="1" applyBorder="1" applyAlignment="1">
      <alignment horizontal="right" vertical="center" wrapText="1"/>
    </xf>
    <xf numFmtId="3" fontId="43" fillId="7" borderId="1" xfId="0" applyNumberFormat="1" applyFont="1" applyFill="1" applyBorder="1" applyAlignment="1">
      <alignment horizontal="right" vertical="center" wrapText="1"/>
    </xf>
    <xf numFmtId="3" fontId="43" fillId="0" borderId="1" xfId="0" applyNumberFormat="1" applyFont="1" applyBorder="1" applyAlignment="1">
      <alignment horizontal="right" vertical="center" wrapText="1"/>
    </xf>
    <xf numFmtId="3" fontId="41" fillId="0" borderId="38" xfId="1" applyNumberFormat="1" applyFont="1" applyFill="1" applyBorder="1" applyAlignment="1">
      <alignment horizontal="right" vertical="center" wrapText="1"/>
    </xf>
    <xf numFmtId="3" fontId="41" fillId="0" borderId="38" xfId="0" applyNumberFormat="1" applyFont="1" applyFill="1" applyBorder="1" applyAlignment="1">
      <alignment horizontal="center" vertical="center" wrapText="1"/>
    </xf>
    <xf numFmtId="3" fontId="41" fillId="0" borderId="40" xfId="1" applyNumberFormat="1" applyFont="1" applyFill="1" applyBorder="1" applyAlignment="1">
      <alignment horizontal="right" vertical="center" wrapText="1"/>
    </xf>
    <xf numFmtId="3" fontId="41" fillId="0" borderId="40" xfId="0" applyNumberFormat="1" applyFont="1" applyFill="1" applyBorder="1" applyAlignment="1">
      <alignment horizontal="center" vertical="center" wrapText="1"/>
    </xf>
    <xf numFmtId="3" fontId="1" fillId="0" borderId="1" xfId="1"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3" fontId="1" fillId="0" borderId="1" xfId="1" applyNumberFormat="1" applyFont="1" applyFill="1" applyBorder="1" applyAlignment="1">
      <alignment vertical="center"/>
    </xf>
    <xf numFmtId="3" fontId="44" fillId="0" borderId="1" xfId="0" applyNumberFormat="1" applyFont="1" applyFill="1" applyBorder="1" applyAlignment="1">
      <alignment horizontal="right" vertical="center"/>
    </xf>
    <xf numFmtId="3" fontId="1" fillId="0" borderId="0" xfId="0" applyNumberFormat="1" applyFont="1" applyAlignment="1">
      <alignment horizontal="right" vertical="center"/>
    </xf>
    <xf numFmtId="3" fontId="1" fillId="0" borderId="17" xfId="1" applyNumberFormat="1" applyFont="1" applyFill="1" applyBorder="1" applyAlignment="1">
      <alignment horizontal="right" vertical="center"/>
    </xf>
    <xf numFmtId="3" fontId="25" fillId="0" borderId="5" xfId="0" applyNumberFormat="1" applyFont="1" applyBorder="1" applyAlignment="1">
      <alignment horizontal="right" vertical="center"/>
    </xf>
    <xf numFmtId="3" fontId="25" fillId="0" borderId="17" xfId="0" applyNumberFormat="1" applyFont="1" applyBorder="1" applyAlignment="1">
      <alignment horizontal="right" vertical="center"/>
    </xf>
    <xf numFmtId="3" fontId="40" fillId="2" borderId="5" xfId="1" applyNumberFormat="1" applyFont="1" applyFill="1" applyBorder="1" applyAlignment="1">
      <alignment horizontal="center" vertical="center" wrapText="1"/>
    </xf>
    <xf numFmtId="3" fontId="40" fillId="0" borderId="5" xfId="1" applyNumberFormat="1" applyFont="1" applyBorder="1" applyAlignment="1">
      <alignment horizontal="center" vertical="center" wrapText="1"/>
    </xf>
    <xf numFmtId="3" fontId="45" fillId="0" borderId="5" xfId="0" applyNumberFormat="1" applyFont="1" applyBorder="1" applyAlignment="1">
      <alignment vertical="center"/>
    </xf>
    <xf numFmtId="3" fontId="40" fillId="0" borderId="1" xfId="1" applyNumberFormat="1" applyFont="1" applyBorder="1" applyAlignment="1">
      <alignment horizontal="center" vertical="center" wrapText="1"/>
    </xf>
    <xf numFmtId="3" fontId="46" fillId="0" borderId="1" xfId="1" applyNumberFormat="1" applyFont="1" applyBorder="1" applyAlignment="1">
      <alignment vertical="center"/>
    </xf>
    <xf numFmtId="3" fontId="45" fillId="0" borderId="1" xfId="1" applyNumberFormat="1" applyFont="1" applyBorder="1" applyAlignment="1">
      <alignment vertical="center"/>
    </xf>
    <xf numFmtId="3" fontId="41" fillId="2" borderId="1" xfId="1" applyNumberFormat="1" applyFont="1" applyFill="1" applyBorder="1" applyAlignment="1">
      <alignment horizontal="center" vertical="center"/>
    </xf>
    <xf numFmtId="3" fontId="1" fillId="0" borderId="5" xfId="1" applyNumberFormat="1" applyFont="1" applyBorder="1" applyAlignment="1">
      <alignment vertical="center"/>
    </xf>
    <xf numFmtId="3" fontId="1" fillId="0" borderId="5" xfId="0" applyNumberFormat="1" applyFont="1" applyBorder="1" applyAlignment="1">
      <alignment vertical="center"/>
    </xf>
    <xf numFmtId="3" fontId="1" fillId="0" borderId="17" xfId="0" applyNumberFormat="1" applyFont="1" applyBorder="1" applyAlignment="1">
      <alignment vertical="center"/>
    </xf>
    <xf numFmtId="3" fontId="25" fillId="0" borderId="1" xfId="0" applyNumberFormat="1" applyFont="1" applyBorder="1" applyAlignment="1">
      <alignment vertical="center"/>
    </xf>
    <xf numFmtId="3" fontId="25" fillId="0" borderId="0" xfId="1" applyNumberFormat="1" applyFont="1" applyAlignment="1">
      <alignment horizontal="right" vertical="center"/>
    </xf>
    <xf numFmtId="3" fontId="25" fillId="0" borderId="1" xfId="1" applyNumberFormat="1" applyFont="1" applyBorder="1" applyAlignment="1">
      <alignment horizontal="right" vertical="center"/>
    </xf>
    <xf numFmtId="3" fontId="1" fillId="0" borderId="25" xfId="1" applyNumberFormat="1" applyFont="1" applyBorder="1" applyAlignment="1">
      <alignment vertical="center"/>
    </xf>
    <xf numFmtId="3" fontId="1" fillId="0" borderId="29" xfId="1" applyNumberFormat="1" applyFont="1" applyBorder="1" applyAlignment="1">
      <alignment vertical="center"/>
    </xf>
    <xf numFmtId="3" fontId="1" fillId="0" borderId="1" xfId="1" applyNumberFormat="1" applyFont="1" applyBorder="1" applyAlignment="1">
      <alignment horizontal="center" vertical="center"/>
    </xf>
    <xf numFmtId="3" fontId="1" fillId="0" borderId="17" xfId="1" applyNumberFormat="1" applyFont="1" applyBorder="1" applyAlignment="1">
      <alignment horizontal="center" vertical="center"/>
    </xf>
    <xf numFmtId="3" fontId="1" fillId="2" borderId="1" xfId="1" applyNumberFormat="1" applyFont="1" applyFill="1" applyBorder="1" applyAlignment="1">
      <alignment horizontal="right" vertical="center"/>
    </xf>
    <xf numFmtId="3" fontId="43" fillId="2" borderId="1" xfId="0" applyNumberFormat="1" applyFont="1" applyFill="1" applyBorder="1" applyAlignment="1">
      <alignment horizontal="right" vertical="center"/>
    </xf>
    <xf numFmtId="3" fontId="1" fillId="2" borderId="17" xfId="1" applyNumberFormat="1" applyFont="1" applyFill="1" applyBorder="1" applyAlignment="1">
      <alignment horizontal="right" vertical="center"/>
    </xf>
    <xf numFmtId="3" fontId="23" fillId="6" borderId="25" xfId="0" applyNumberFormat="1" applyFont="1" applyFill="1" applyBorder="1" applyAlignment="1">
      <alignment horizontal="right" vertical="center"/>
    </xf>
    <xf numFmtId="3" fontId="23" fillId="6" borderId="25" xfId="1" applyNumberFormat="1" applyFont="1" applyFill="1" applyBorder="1" applyAlignment="1">
      <alignment horizontal="center" vertical="center" wrapText="1"/>
    </xf>
    <xf numFmtId="3" fontId="23" fillId="6" borderId="25" xfId="0" applyNumberFormat="1" applyFont="1" applyFill="1" applyBorder="1" applyAlignment="1">
      <alignment horizontal="center" vertical="center"/>
    </xf>
    <xf numFmtId="3" fontId="43" fillId="0" borderId="17" xfId="0" applyNumberFormat="1" applyFont="1" applyBorder="1" applyAlignment="1">
      <alignment horizontal="right" vertical="center" wrapText="1"/>
    </xf>
    <xf numFmtId="3" fontId="43" fillId="7" borderId="17" xfId="0" applyNumberFormat="1" applyFont="1" applyFill="1" applyBorder="1" applyAlignment="1">
      <alignment horizontal="right" vertical="center" wrapText="1"/>
    </xf>
    <xf numFmtId="3" fontId="23" fillId="6" borderId="25" xfId="0" applyNumberFormat="1" applyFont="1" applyFill="1" applyBorder="1" applyAlignment="1">
      <alignment horizontal="right" vertical="center" wrapText="1"/>
    </xf>
    <xf numFmtId="3" fontId="58" fillId="6" borderId="44" xfId="1" applyNumberFormat="1" applyFont="1" applyFill="1" applyBorder="1" applyAlignment="1">
      <alignment horizontal="right" vertical="center" wrapText="1"/>
    </xf>
    <xf numFmtId="3" fontId="58" fillId="6" borderId="44" xfId="1" applyNumberFormat="1" applyFont="1" applyFill="1" applyBorder="1" applyAlignment="1">
      <alignment horizontal="right" vertical="center"/>
    </xf>
    <xf numFmtId="3" fontId="58" fillId="6" borderId="44" xfId="0" applyNumberFormat="1" applyFont="1" applyFill="1" applyBorder="1" applyAlignment="1">
      <alignment horizontal="right" vertical="center" wrapText="1"/>
    </xf>
    <xf numFmtId="3" fontId="23" fillId="6" borderId="25" xfId="1" applyNumberFormat="1" applyFont="1" applyFill="1" applyBorder="1" applyAlignment="1">
      <alignment vertical="center"/>
    </xf>
    <xf numFmtId="3" fontId="23" fillId="6" borderId="25" xfId="0" applyNumberFormat="1" applyFont="1" applyFill="1" applyBorder="1" applyAlignment="1">
      <alignment vertical="center"/>
    </xf>
    <xf numFmtId="3" fontId="23" fillId="6" borderId="25" xfId="1" applyNumberFormat="1" applyFont="1" applyFill="1" applyBorder="1" applyAlignment="1">
      <alignment horizontal="right" vertical="center"/>
    </xf>
    <xf numFmtId="3" fontId="23" fillId="6" borderId="29" xfId="0" applyNumberFormat="1" applyFont="1" applyFill="1" applyBorder="1" applyAlignment="1">
      <alignment vertical="center"/>
    </xf>
    <xf numFmtId="3" fontId="23" fillId="2" borderId="12" xfId="0" applyNumberFormat="1" applyFont="1" applyFill="1" applyBorder="1" applyAlignment="1">
      <alignment vertical="center"/>
    </xf>
    <xf numFmtId="3" fontId="23" fillId="4" borderId="12" xfId="0" applyNumberFormat="1" applyFont="1" applyFill="1" applyBorder="1" applyAlignment="1">
      <alignment vertical="center"/>
    </xf>
    <xf numFmtId="3" fontId="23" fillId="4" borderId="12" xfId="0" applyNumberFormat="1" applyFont="1" applyFill="1" applyBorder="1" applyAlignment="1">
      <alignment horizontal="left" vertical="center"/>
    </xf>
    <xf numFmtId="3" fontId="25" fillId="0" borderId="0" xfId="1" applyNumberFormat="1" applyFont="1"/>
    <xf numFmtId="3" fontId="25" fillId="0" borderId="0" xfId="0" applyNumberFormat="1" applyFont="1"/>
    <xf numFmtId="0" fontId="1" fillId="0" borderId="8" xfId="0" applyFont="1" applyBorder="1" applyAlignment="1">
      <alignment horizontal="center" vertical="center" wrapText="1"/>
    </xf>
    <xf numFmtId="0" fontId="1" fillId="0" borderId="24" xfId="0" applyFont="1" applyBorder="1" applyAlignment="1">
      <alignment horizontal="center" vertical="center" wrapText="1"/>
    </xf>
    <xf numFmtId="0" fontId="13" fillId="6" borderId="26" xfId="0" applyFont="1" applyFill="1" applyBorder="1" applyAlignment="1">
      <alignment horizontal="right" vertical="center" wrapText="1"/>
    </xf>
    <xf numFmtId="0" fontId="1" fillId="0" borderId="10" xfId="0" applyFont="1" applyBorder="1" applyAlignment="1">
      <alignment horizontal="center" vertical="center" wrapText="1"/>
    </xf>
    <xf numFmtId="0" fontId="5" fillId="6" borderId="26" xfId="0" applyFont="1" applyFill="1" applyBorder="1" applyAlignment="1">
      <alignment horizontal="center" vertical="center" wrapText="1"/>
    </xf>
    <xf numFmtId="0" fontId="5" fillId="6" borderId="26" xfId="0" applyFont="1" applyFill="1" applyBorder="1" applyAlignment="1">
      <alignment horizontal="right" vertical="center" wrapText="1"/>
    </xf>
    <xf numFmtId="0" fontId="1" fillId="0" borderId="26" xfId="0" applyFont="1" applyBorder="1" applyAlignment="1">
      <alignment vertical="center" wrapText="1"/>
    </xf>
    <xf numFmtId="0" fontId="7" fillId="0" borderId="23" xfId="0" applyFont="1" applyBorder="1" applyAlignment="1">
      <alignment wrapText="1"/>
    </xf>
    <xf numFmtId="0" fontId="1" fillId="0" borderId="5" xfId="0" applyFont="1" applyBorder="1" applyAlignment="1">
      <alignment wrapText="1"/>
    </xf>
    <xf numFmtId="0" fontId="1" fillId="0" borderId="1" xfId="0" applyFont="1" applyBorder="1" applyAlignment="1">
      <alignment wrapText="1"/>
    </xf>
    <xf numFmtId="0" fontId="1" fillId="0" borderId="17" xfId="0" applyFont="1" applyBorder="1" applyAlignment="1">
      <alignment wrapText="1"/>
    </xf>
    <xf numFmtId="0" fontId="5" fillId="4" borderId="1" xfId="0" applyFont="1" applyFill="1" applyBorder="1" applyAlignment="1">
      <alignment vertical="center"/>
    </xf>
    <xf numFmtId="3" fontId="23" fillId="4" borderId="1" xfId="0" applyNumberFormat="1" applyFont="1" applyFill="1" applyBorder="1" applyAlignment="1">
      <alignment vertical="center"/>
    </xf>
    <xf numFmtId="0" fontId="5" fillId="4" borderId="1" xfId="0" applyFont="1" applyFill="1" applyBorder="1" applyAlignment="1">
      <alignment vertical="center" wrapText="1"/>
    </xf>
    <xf numFmtId="3" fontId="23" fillId="6" borderId="1" xfId="1" applyNumberFormat="1" applyFont="1" applyFill="1" applyBorder="1" applyAlignment="1">
      <alignment horizontal="right" vertical="center"/>
    </xf>
    <xf numFmtId="3" fontId="23" fillId="6" borderId="1" xfId="0" applyNumberFormat="1" applyFont="1" applyFill="1" applyBorder="1" applyAlignment="1">
      <alignment vertical="center"/>
    </xf>
    <xf numFmtId="0" fontId="5" fillId="6" borderId="1" xfId="0" applyFont="1" applyFill="1" applyBorder="1" applyAlignment="1">
      <alignment vertical="center" wrapText="1"/>
    </xf>
    <xf numFmtId="0" fontId="45" fillId="0" borderId="5"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17" xfId="0" applyFont="1" applyBorder="1" applyAlignment="1">
      <alignment horizontal="center" vertical="center" wrapText="1"/>
    </xf>
    <xf numFmtId="0" fontId="25" fillId="0" borderId="0" xfId="0" applyFont="1" applyAlignment="1">
      <alignment wrapText="1"/>
    </xf>
    <xf numFmtId="3" fontId="29" fillId="10" borderId="1" xfId="1" applyNumberFormat="1" applyFont="1" applyFill="1" applyBorder="1" applyAlignment="1">
      <alignment vertical="center"/>
    </xf>
    <xf numFmtId="0" fontId="48" fillId="3" borderId="1" xfId="0" applyFont="1" applyFill="1" applyBorder="1" applyAlignment="1">
      <alignment horizontal="center" vertical="center" wrapText="1"/>
    </xf>
    <xf numFmtId="3" fontId="48" fillId="3" borderId="1" xfId="0" applyNumberFormat="1" applyFont="1" applyFill="1" applyBorder="1" applyAlignment="1">
      <alignment horizontal="center" vertical="center"/>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3" fillId="8" borderId="29" xfId="0" applyFont="1" applyFill="1" applyBorder="1" applyAlignment="1">
      <alignment horizontal="center" vertical="center"/>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6" fillId="4" borderId="13" xfId="0" applyFont="1" applyFill="1" applyBorder="1" applyAlignment="1">
      <alignment horizontal="left" vertical="center"/>
    </xf>
    <xf numFmtId="0" fontId="5" fillId="4" borderId="11" xfId="0" applyFont="1" applyFill="1" applyBorder="1" applyAlignment="1">
      <alignment horizontal="left" vertical="center"/>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34" fillId="11" borderId="11" xfId="0" applyFont="1" applyFill="1" applyBorder="1" applyAlignment="1">
      <alignment horizontal="center" vertical="center"/>
    </xf>
    <xf numFmtId="0" fontId="34" fillId="11" borderId="12" xfId="0" applyFont="1" applyFill="1" applyBorder="1" applyAlignment="1">
      <alignment horizontal="center" vertical="center"/>
    </xf>
    <xf numFmtId="0" fontId="34" fillId="11" borderId="29" xfId="0" applyFont="1" applyFill="1" applyBorder="1" applyAlignment="1">
      <alignment horizontal="center" vertical="center"/>
    </xf>
    <xf numFmtId="0" fontId="6" fillId="4" borderId="1" xfId="0" applyFont="1" applyFill="1" applyBorder="1" applyAlignment="1">
      <alignment horizontal="left" vertical="center"/>
    </xf>
    <xf numFmtId="0" fontId="54" fillId="14" borderId="1" xfId="0" applyFont="1" applyFill="1" applyBorder="1" applyAlignment="1">
      <alignment horizontal="left" vertical="center"/>
    </xf>
    <xf numFmtId="0" fontId="5" fillId="4" borderId="1" xfId="0" applyFont="1" applyFill="1" applyBorder="1" applyAlignment="1">
      <alignment horizontal="left"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29" xfId="0" applyFont="1" applyFill="1" applyBorder="1" applyAlignment="1">
      <alignment horizontal="center" vertical="center"/>
    </xf>
    <xf numFmtId="0" fontId="23" fillId="8" borderId="1" xfId="0" applyFont="1" applyFill="1" applyBorder="1" applyAlignment="1">
      <alignment horizontal="center" vertical="center"/>
    </xf>
    <xf numFmtId="0" fontId="24" fillId="8" borderId="27" xfId="0" applyFont="1" applyFill="1" applyBorder="1" applyAlignment="1">
      <alignment horizontal="center" vertical="center"/>
    </xf>
    <xf numFmtId="0" fontId="24" fillId="8" borderId="25" xfId="0" applyFont="1" applyFill="1" applyBorder="1" applyAlignment="1">
      <alignment horizontal="center" vertical="center"/>
    </xf>
    <xf numFmtId="0" fontId="55" fillId="14" borderId="32" xfId="0" applyFont="1" applyFill="1" applyBorder="1" applyAlignment="1">
      <alignment horizontal="left" vertical="center"/>
    </xf>
    <xf numFmtId="0" fontId="55" fillId="14" borderId="33" xfId="0" applyFont="1" applyFill="1" applyBorder="1" applyAlignment="1">
      <alignment horizontal="left" vertical="center"/>
    </xf>
    <xf numFmtId="0" fontId="55" fillId="14" borderId="34" xfId="0" applyFont="1" applyFill="1" applyBorder="1" applyAlignment="1">
      <alignment horizontal="left"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49" fillId="4" borderId="14" xfId="0" applyFont="1" applyFill="1" applyBorder="1" applyAlignment="1">
      <alignment horizontal="center" vertical="center"/>
    </xf>
    <xf numFmtId="0" fontId="49" fillId="4" borderId="15"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NumberFormat="1" applyFont="1" applyFill="1" applyBorder="1" applyAlignment="1">
      <alignment horizontal="center" vertical="center" wrapText="1"/>
    </xf>
    <xf numFmtId="0" fontId="6" fillId="4" borderId="15" xfId="0" applyNumberFormat="1" applyFont="1" applyFill="1" applyBorder="1" applyAlignment="1">
      <alignment horizontal="center" vertical="center" wrapText="1"/>
    </xf>
    <xf numFmtId="2" fontId="6" fillId="4" borderId="14" xfId="0" applyNumberFormat="1" applyFont="1" applyFill="1" applyBorder="1" applyAlignment="1">
      <alignment horizontal="center" vertical="center" wrapText="1"/>
    </xf>
    <xf numFmtId="2" fontId="6" fillId="4" borderId="15" xfId="0" applyNumberFormat="1"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4" borderId="56" xfId="0" applyFont="1" applyFill="1" applyBorder="1" applyAlignment="1">
      <alignment horizontal="left" vertical="center"/>
    </xf>
    <xf numFmtId="0" fontId="5" fillId="4" borderId="20" xfId="0" applyFont="1" applyFill="1" applyBorder="1" applyAlignment="1">
      <alignment horizontal="left" vertical="center"/>
    </xf>
    <xf numFmtId="0" fontId="5" fillId="4" borderId="58" xfId="0" applyFont="1" applyFill="1" applyBorder="1" applyAlignment="1">
      <alignment horizontal="left" vertical="center"/>
    </xf>
    <xf numFmtId="0" fontId="6" fillId="4" borderId="11" xfId="3" applyFont="1" applyFill="1" applyBorder="1" applyAlignment="1">
      <alignment horizontal="left" vertical="center"/>
    </xf>
    <xf numFmtId="0" fontId="6" fillId="4" borderId="12" xfId="3" applyFont="1" applyFill="1" applyBorder="1" applyAlignment="1">
      <alignment horizontal="left" vertical="center"/>
    </xf>
    <xf numFmtId="0" fontId="6" fillId="4" borderId="13" xfId="3" applyFont="1" applyFill="1" applyBorder="1" applyAlignment="1">
      <alignment horizontal="left" vertical="center"/>
    </xf>
    <xf numFmtId="0" fontId="54" fillId="14" borderId="11" xfId="3" applyFont="1" applyFill="1" applyBorder="1" applyAlignment="1">
      <alignment horizontal="left" vertical="center"/>
    </xf>
    <xf numFmtId="0" fontId="54" fillId="14" borderId="12" xfId="3" applyFont="1" applyFill="1" applyBorder="1" applyAlignment="1">
      <alignment horizontal="left" vertical="center"/>
    </xf>
    <xf numFmtId="0" fontId="54" fillId="14" borderId="13" xfId="3" applyFont="1" applyFill="1" applyBorder="1" applyAlignment="1">
      <alignment horizontal="left" vertical="center"/>
    </xf>
    <xf numFmtId="0" fontId="54" fillId="14" borderId="11" xfId="0" applyFont="1" applyFill="1" applyBorder="1" applyAlignment="1">
      <alignment horizontal="left" vertical="center"/>
    </xf>
    <xf numFmtId="0" fontId="54" fillId="14" borderId="12" xfId="0" applyFont="1" applyFill="1" applyBorder="1" applyAlignment="1">
      <alignment horizontal="left" vertical="center"/>
    </xf>
    <xf numFmtId="0" fontId="54" fillId="14" borderId="13" xfId="0" applyFont="1" applyFill="1" applyBorder="1" applyAlignment="1">
      <alignment horizontal="left" vertical="center"/>
    </xf>
    <xf numFmtId="0" fontId="23" fillId="8" borderId="11"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29" xfId="0" applyFont="1" applyFill="1" applyBorder="1" applyAlignment="1">
      <alignment horizontal="center" vertical="center" wrapText="1"/>
    </xf>
    <xf numFmtId="0" fontId="24" fillId="8" borderId="27" xfId="3" applyFont="1" applyFill="1" applyBorder="1" applyAlignment="1">
      <alignment horizontal="center" vertical="center"/>
    </xf>
    <xf numFmtId="0" fontId="24" fillId="8" borderId="25" xfId="3" applyFont="1" applyFill="1" applyBorder="1" applyAlignment="1">
      <alignment horizontal="center" vertical="center"/>
    </xf>
    <xf numFmtId="0" fontId="24" fillId="8" borderId="11" xfId="3" applyFont="1" applyFill="1" applyBorder="1" applyAlignment="1">
      <alignment horizontal="center" vertical="center"/>
    </xf>
    <xf numFmtId="0" fontId="24" fillId="8" borderId="12" xfId="3" applyFont="1" applyFill="1" applyBorder="1" applyAlignment="1">
      <alignment horizontal="center" vertical="center"/>
    </xf>
    <xf numFmtId="0" fontId="24" fillId="8" borderId="29" xfId="3" applyFont="1" applyFill="1" applyBorder="1" applyAlignment="1">
      <alignment horizontal="center" vertical="center"/>
    </xf>
    <xf numFmtId="0" fontId="24" fillId="8" borderId="11" xfId="0" applyFont="1" applyFill="1" applyBorder="1" applyAlignment="1">
      <alignment horizontal="center" vertical="center"/>
    </xf>
    <xf numFmtId="0" fontId="24" fillId="8" borderId="12" xfId="0" applyFont="1" applyFill="1" applyBorder="1" applyAlignment="1">
      <alignment horizontal="center" vertical="center"/>
    </xf>
    <xf numFmtId="0" fontId="24" fillId="8" borderId="29" xfId="0" applyFont="1" applyFill="1" applyBorder="1" applyAlignment="1">
      <alignment horizontal="center" vertical="center"/>
    </xf>
    <xf numFmtId="0" fontId="28" fillId="10" borderId="61" xfId="0" applyFont="1" applyFill="1" applyBorder="1" applyAlignment="1">
      <alignment horizontal="center" vertical="center"/>
    </xf>
    <xf numFmtId="0" fontId="28" fillId="10" borderId="62" xfId="0" applyFont="1" applyFill="1" applyBorder="1" applyAlignment="1">
      <alignment horizontal="center" vertical="center"/>
    </xf>
    <xf numFmtId="0" fontId="4" fillId="5" borderId="28"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59" xfId="0" applyFont="1" applyFill="1" applyBorder="1" applyAlignment="1">
      <alignment horizontal="center" vertical="center"/>
    </xf>
    <xf numFmtId="0" fontId="4" fillId="5" borderId="53" xfId="0" applyFont="1" applyFill="1" applyBorder="1" applyAlignment="1">
      <alignment horizontal="center" vertical="center"/>
    </xf>
    <xf numFmtId="0" fontId="4" fillId="5" borderId="60" xfId="0" applyFont="1" applyFill="1" applyBorder="1" applyAlignment="1">
      <alignment horizontal="center" vertical="center"/>
    </xf>
    <xf numFmtId="0" fontId="66" fillId="10" borderId="32" xfId="0" applyFont="1" applyFill="1" applyBorder="1" applyAlignment="1">
      <alignment horizontal="center" vertical="center"/>
    </xf>
    <xf numFmtId="0" fontId="66" fillId="10" borderId="33" xfId="0" applyFont="1" applyFill="1" applyBorder="1" applyAlignment="1">
      <alignment horizontal="center" vertical="center"/>
    </xf>
    <xf numFmtId="0" fontId="66" fillId="10" borderId="34" xfId="0" applyFont="1" applyFill="1" applyBorder="1" applyAlignment="1">
      <alignment horizontal="center" vertical="center"/>
    </xf>
    <xf numFmtId="3" fontId="48" fillId="10" borderId="32" xfId="0" applyNumberFormat="1" applyFont="1" applyFill="1" applyBorder="1" applyAlignment="1">
      <alignment horizontal="center" vertical="center"/>
    </xf>
    <xf numFmtId="3" fontId="48" fillId="10" borderId="33" xfId="0" applyNumberFormat="1" applyFont="1" applyFill="1" applyBorder="1" applyAlignment="1">
      <alignment horizontal="center" vertical="center"/>
    </xf>
    <xf numFmtId="3" fontId="48" fillId="10" borderId="34" xfId="0" applyNumberFormat="1" applyFont="1" applyFill="1" applyBorder="1" applyAlignment="1">
      <alignment horizontal="center" vertical="center"/>
    </xf>
    <xf numFmtId="0" fontId="7" fillId="0" borderId="30" xfId="0" applyFont="1" applyBorder="1" applyAlignment="1">
      <alignment horizontal="center"/>
    </xf>
    <xf numFmtId="0" fontId="7" fillId="0" borderId="18" xfId="0" applyFont="1" applyBorder="1" applyAlignment="1">
      <alignment horizontal="center"/>
    </xf>
    <xf numFmtId="0" fontId="7" fillId="0" borderId="31" xfId="0" applyFont="1" applyBorder="1" applyAlignment="1">
      <alignment horizontal="center"/>
    </xf>
    <xf numFmtId="0" fontId="67" fillId="6" borderId="11" xfId="0" applyFont="1" applyFill="1" applyBorder="1" applyAlignment="1">
      <alignment horizontal="center" vertical="center"/>
    </xf>
    <xf numFmtId="0" fontId="67" fillId="6" borderId="12" xfId="0" applyFont="1" applyFill="1" applyBorder="1" applyAlignment="1">
      <alignment horizontal="center" vertical="center"/>
    </xf>
    <xf numFmtId="0" fontId="67" fillId="6" borderId="29"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2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7" fillId="0" borderId="46" xfId="0" applyFont="1" applyBorder="1" applyAlignment="1">
      <alignment horizontal="center"/>
    </xf>
    <xf numFmtId="0" fontId="7" fillId="0" borderId="0" xfId="0" applyFont="1" applyBorder="1" applyAlignment="1">
      <alignment horizontal="center"/>
    </xf>
    <xf numFmtId="0" fontId="7" fillId="0" borderId="47" xfId="0" applyFont="1" applyBorder="1" applyAlignment="1">
      <alignment horizontal="center"/>
    </xf>
    <xf numFmtId="1" fontId="68" fillId="6" borderId="11" xfId="0" applyNumberFormat="1" applyFont="1" applyFill="1" applyBorder="1" applyAlignment="1">
      <alignment horizontal="center" vertical="center"/>
    </xf>
    <xf numFmtId="1" fontId="68" fillId="6" borderId="12" xfId="0" applyNumberFormat="1" applyFont="1" applyFill="1" applyBorder="1" applyAlignment="1">
      <alignment horizontal="center" vertical="center"/>
    </xf>
    <xf numFmtId="1" fontId="68" fillId="6" borderId="43" xfId="0" applyNumberFormat="1" applyFont="1" applyFill="1" applyBorder="1" applyAlignment="1">
      <alignment horizontal="center" vertical="center"/>
    </xf>
    <xf numFmtId="0" fontId="2" fillId="2" borderId="3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1" xfId="0" applyFont="1" applyFill="1" applyBorder="1" applyAlignment="1">
      <alignment horizontal="center" vertical="center"/>
    </xf>
    <xf numFmtId="0" fontId="7" fillId="0" borderId="28" xfId="0" applyFont="1" applyBorder="1" applyAlignment="1">
      <alignment horizontal="center"/>
    </xf>
    <xf numFmtId="0" fontId="7" fillId="0" borderId="16" xfId="0" applyFont="1" applyBorder="1" applyAlignment="1">
      <alignment horizontal="center"/>
    </xf>
    <xf numFmtId="0" fontId="2" fillId="0" borderId="2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1" xfId="0" applyFont="1" applyBorder="1" applyAlignment="1">
      <alignment horizontal="center"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1" fillId="4" borderId="12" xfId="0" applyFont="1" applyFill="1" applyBorder="1" applyAlignment="1">
      <alignment horizontal="left" vertical="center"/>
    </xf>
    <xf numFmtId="0" fontId="1" fillId="4" borderId="13" xfId="0" applyFont="1" applyFill="1" applyBorder="1" applyAlignment="1">
      <alignment horizontal="left" vertical="center"/>
    </xf>
    <xf numFmtId="0" fontId="4" fillId="5" borderId="1" xfId="0" applyFont="1" applyFill="1" applyBorder="1" applyAlignment="1">
      <alignment horizontal="center" vertical="center"/>
    </xf>
    <xf numFmtId="0" fontId="29" fillId="3" borderId="1" xfId="0" applyFont="1" applyFill="1" applyBorder="1" applyAlignment="1">
      <alignment horizontal="center" vertical="center"/>
    </xf>
    <xf numFmtId="3" fontId="48" fillId="3" borderId="1" xfId="0" applyNumberFormat="1" applyFont="1" applyFill="1" applyBorder="1" applyAlignment="1">
      <alignment horizontal="center" vertical="center"/>
    </xf>
    <xf numFmtId="3" fontId="48" fillId="3" borderId="1" xfId="0" applyNumberFormat="1" applyFont="1" applyFill="1" applyBorder="1" applyAlignment="1">
      <alignment horizontal="center" vertical="center" wrapText="1"/>
    </xf>
    <xf numFmtId="0" fontId="5" fillId="4" borderId="28" xfId="0" applyFont="1" applyFill="1" applyBorder="1" applyAlignment="1">
      <alignment horizontal="left" vertical="center"/>
    </xf>
    <xf numFmtId="0" fontId="5" fillId="4" borderId="18" xfId="0" applyFont="1" applyFill="1" applyBorder="1" applyAlignment="1">
      <alignment horizontal="left" vertical="center"/>
    </xf>
    <xf numFmtId="0" fontId="5" fillId="4" borderId="16" xfId="0" applyFont="1" applyFill="1" applyBorder="1" applyAlignment="1">
      <alignment horizontal="left" vertical="center"/>
    </xf>
    <xf numFmtId="0" fontId="67" fillId="6" borderId="32" xfId="0" applyFont="1" applyFill="1" applyBorder="1" applyAlignment="1">
      <alignment horizontal="center" vertical="center"/>
    </xf>
    <xf numFmtId="0" fontId="67" fillId="6" borderId="33" xfId="0" applyFont="1" applyFill="1" applyBorder="1" applyAlignment="1">
      <alignment horizontal="center" vertical="center"/>
    </xf>
    <xf numFmtId="0" fontId="67" fillId="6" borderId="34" xfId="0" applyFont="1" applyFill="1" applyBorder="1" applyAlignment="1">
      <alignment horizontal="center" vertical="center"/>
    </xf>
    <xf numFmtId="0" fontId="7" fillId="0" borderId="30" xfId="0" applyFont="1" applyBorder="1" applyAlignment="1">
      <alignment horizontal="center" vertical="center"/>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34" fillId="5" borderId="28" xfId="0" applyFont="1" applyFill="1" applyBorder="1" applyAlignment="1">
      <alignment horizontal="center" vertical="center"/>
    </xf>
    <xf numFmtId="0" fontId="34" fillId="5" borderId="18" xfId="0" applyFont="1" applyFill="1" applyBorder="1" applyAlignment="1">
      <alignment horizontal="center" vertical="center"/>
    </xf>
    <xf numFmtId="0" fontId="34" fillId="5" borderId="16" xfId="0" applyFont="1" applyFill="1" applyBorder="1" applyAlignment="1">
      <alignment horizontal="center" vertical="center"/>
    </xf>
    <xf numFmtId="0" fontId="34" fillId="5" borderId="46"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47" xfId="0" applyFont="1" applyFill="1" applyBorder="1" applyAlignment="1">
      <alignment horizontal="center" vertical="center"/>
    </xf>
    <xf numFmtId="0" fontId="66" fillId="10" borderId="56" xfId="0" applyFont="1" applyFill="1" applyBorder="1" applyAlignment="1">
      <alignment horizontal="center" vertical="center"/>
    </xf>
    <xf numFmtId="0" fontId="66" fillId="10" borderId="20" xfId="0" applyFont="1" applyFill="1" applyBorder="1" applyAlignment="1">
      <alignment horizontal="center" vertical="center"/>
    </xf>
    <xf numFmtId="0" fontId="66" fillId="10" borderId="21" xfId="0" applyFont="1" applyFill="1" applyBorder="1" applyAlignment="1">
      <alignment horizontal="center" vertical="center"/>
    </xf>
    <xf numFmtId="0" fontId="23" fillId="12" borderId="11" xfId="0" applyFont="1" applyFill="1" applyBorder="1" applyAlignment="1">
      <alignment horizontal="left" vertical="center"/>
    </xf>
    <xf numFmtId="0" fontId="23" fillId="12" borderId="12" xfId="0" applyFont="1" applyFill="1" applyBorder="1" applyAlignment="1">
      <alignment horizontal="left" vertical="center"/>
    </xf>
    <xf numFmtId="0" fontId="23" fillId="12" borderId="29" xfId="0" applyFont="1" applyFill="1" applyBorder="1" applyAlignment="1">
      <alignment horizontal="left" vertical="center"/>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23" fillId="13" borderId="29" xfId="0" applyFont="1" applyFill="1" applyBorder="1" applyAlignment="1">
      <alignment horizontal="center" vertical="center"/>
    </xf>
    <xf numFmtId="0" fontId="61" fillId="10" borderId="1" xfId="0" applyFont="1" applyFill="1" applyBorder="1" applyAlignment="1">
      <alignment horizontal="center" vertical="center"/>
    </xf>
    <xf numFmtId="0" fontId="23" fillId="12" borderId="11" xfId="0" applyFont="1" applyFill="1" applyBorder="1" applyAlignment="1">
      <alignment horizontal="left" vertical="center" wrapText="1"/>
    </xf>
    <xf numFmtId="0" fontId="23" fillId="12" borderId="12" xfId="0" applyFont="1" applyFill="1" applyBorder="1" applyAlignment="1">
      <alignment horizontal="left" vertical="center" wrapText="1"/>
    </xf>
    <xf numFmtId="0" fontId="32" fillId="11" borderId="0" xfId="7" applyFont="1" applyFill="1" applyBorder="1" applyAlignment="1">
      <alignment horizontal="center" vertical="center" wrapText="1"/>
    </xf>
    <xf numFmtId="3" fontId="10" fillId="0" borderId="17" xfId="1" applyNumberFormat="1" applyFont="1" applyBorder="1" applyAlignment="1">
      <alignment vertical="center"/>
    </xf>
    <xf numFmtId="3" fontId="5" fillId="8" borderId="57" xfId="1" applyNumberFormat="1" applyFont="1" applyFill="1" applyBorder="1" applyAlignment="1">
      <alignment horizontal="right" vertical="center"/>
    </xf>
    <xf numFmtId="3" fontId="10" fillId="0" borderId="1" xfId="1" applyNumberFormat="1" applyFont="1" applyBorder="1" applyAlignment="1">
      <alignment vertical="center"/>
    </xf>
    <xf numFmtId="3" fontId="23" fillId="8" borderId="26" xfId="0" applyNumberFormat="1" applyFont="1" applyFill="1" applyBorder="1" applyAlignment="1">
      <alignment vertical="center" wrapText="1"/>
    </xf>
    <xf numFmtId="3" fontId="11" fillId="0" borderId="0" xfId="0" applyNumberFormat="1" applyFont="1" applyBorder="1" applyAlignment="1">
      <alignment horizontal="right" vertical="center"/>
    </xf>
    <xf numFmtId="0" fontId="0" fillId="0" borderId="63"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0" borderId="36" xfId="0" applyFont="1" applyBorder="1" applyAlignment="1">
      <alignment vertical="center" wrapText="1"/>
    </xf>
    <xf numFmtId="0" fontId="23" fillId="8" borderId="20" xfId="0" applyFont="1" applyFill="1" applyBorder="1" applyAlignment="1">
      <alignment horizontal="center" vertical="center"/>
    </xf>
    <xf numFmtId="0" fontId="23" fillId="8" borderId="21" xfId="0" applyFont="1" applyFill="1" applyBorder="1" applyAlignment="1">
      <alignment horizontal="center" vertical="center"/>
    </xf>
    <xf numFmtId="0" fontId="23" fillId="8" borderId="57" xfId="0" applyFont="1" applyFill="1" applyBorder="1" applyAlignment="1">
      <alignment horizontal="center" vertical="center"/>
    </xf>
    <xf numFmtId="3" fontId="5" fillId="8" borderId="64" xfId="0" applyNumberFormat="1" applyFont="1" applyFill="1" applyBorder="1" applyAlignment="1">
      <alignment vertical="center" wrapText="1"/>
    </xf>
    <xf numFmtId="3" fontId="10" fillId="15" borderId="1" xfId="0" applyNumberFormat="1" applyFont="1" applyFill="1" applyBorder="1"/>
    <xf numFmtId="0" fontId="10" fillId="0" borderId="1" xfId="0" applyFont="1" applyBorder="1" applyAlignment="1">
      <alignment vertical="center"/>
    </xf>
    <xf numFmtId="0" fontId="10" fillId="0" borderId="5" xfId="0" applyFont="1" applyBorder="1" applyAlignment="1">
      <alignment vertical="center" wrapText="1"/>
    </xf>
    <xf numFmtId="3" fontId="10" fillId="2" borderId="1" xfId="0" applyNumberFormat="1" applyFont="1" applyFill="1" applyBorder="1"/>
    <xf numFmtId="0" fontId="10" fillId="0" borderId="1" xfId="0" applyFont="1" applyBorder="1" applyAlignment="1">
      <alignment vertical="center" wrapText="1"/>
    </xf>
    <xf numFmtId="0" fontId="7" fillId="15"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cellXfs>
  <cellStyles count="8">
    <cellStyle name="Excel Built-in Bad" xfId="6"/>
    <cellStyle name="Normal" xfId="0" builtinId="0"/>
    <cellStyle name="Normal 2" xfId="2"/>
    <cellStyle name="Normal 3" xfId="7"/>
    <cellStyle name="Normal_1. BÖLGE ÇALISMA PROGRAMI_revize" xfId="4"/>
    <cellStyle name="Normal_2006 ihaleler 2" xfId="5"/>
    <cellStyle name="Normal_KÜLTÜR VE SOSYAL İŞLER MD 3.dönem" xfId="3"/>
    <cellStyle name="Virgül" xfId="1" builtinId="3"/>
  </cellStyles>
  <dxfs count="0"/>
  <tableStyles count="0" defaultTableStyle="TableStyleMedium2" defaultPivotStyle="PivotStyleLight16"/>
  <colors>
    <mruColors>
      <color rgb="FF9A0000"/>
      <color rgb="FFF1A5A5"/>
      <color rgb="FFFDD7E0"/>
      <color rgb="FFB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S1072"/>
  <sheetViews>
    <sheetView tabSelected="1" zoomScale="85" zoomScaleNormal="85" zoomScalePageLayoutView="70" workbookViewId="0">
      <pane ySplit="5" topLeftCell="A936" activePane="bottomLeft" state="frozen"/>
      <selection pane="bottomLeft" activeCell="G939" sqref="G939"/>
    </sheetView>
  </sheetViews>
  <sheetFormatPr defaultRowHeight="15"/>
  <cols>
    <col min="1" max="1" width="4.28515625" style="578" customWidth="1"/>
    <col min="2" max="2" width="27.28515625" style="23" bestFit="1" customWidth="1"/>
    <col min="3" max="3" width="63.85546875" style="594" customWidth="1"/>
    <col min="4" max="4" width="14.7109375" style="593" customWidth="1"/>
    <col min="5" max="5" width="15.7109375" style="593" customWidth="1"/>
    <col min="6" max="6" width="10.85546875" style="23" customWidth="1"/>
    <col min="7" max="7" width="10.7109375" style="23" customWidth="1"/>
    <col min="8" max="8" width="15.7109375" style="18" customWidth="1"/>
    <col min="9" max="9" width="15.7109375" style="19" customWidth="1"/>
    <col min="10" max="10" width="15.140625" style="20" bestFit="1" customWidth="1"/>
    <col min="11" max="15" width="15.7109375" style="20" customWidth="1"/>
    <col min="16" max="16" width="18.7109375" style="571" customWidth="1"/>
    <col min="17" max="20" width="0" hidden="1" customWidth="1"/>
  </cols>
  <sheetData>
    <row r="1" spans="1:18" ht="24.75" customHeight="1">
      <c r="A1" s="799" t="s">
        <v>2385</v>
      </c>
      <c r="B1" s="800"/>
      <c r="C1" s="800"/>
      <c r="D1" s="800"/>
      <c r="E1" s="800"/>
      <c r="F1" s="800"/>
      <c r="G1" s="800"/>
      <c r="H1" s="800"/>
      <c r="I1" s="800"/>
      <c r="J1" s="800"/>
      <c r="K1" s="800"/>
      <c r="L1" s="800"/>
      <c r="M1" s="800"/>
      <c r="N1" s="800"/>
      <c r="O1" s="800"/>
      <c r="P1" s="801"/>
    </row>
    <row r="2" spans="1:18" ht="29.25" customHeight="1" thickBot="1">
      <c r="A2" s="802"/>
      <c r="B2" s="803"/>
      <c r="C2" s="803"/>
      <c r="D2" s="803"/>
      <c r="E2" s="803"/>
      <c r="F2" s="803"/>
      <c r="G2" s="803"/>
      <c r="H2" s="803"/>
      <c r="I2" s="803"/>
      <c r="J2" s="803"/>
      <c r="K2" s="803"/>
      <c r="L2" s="803"/>
      <c r="M2" s="803"/>
      <c r="N2" s="803"/>
      <c r="O2" s="803"/>
      <c r="P2" s="804"/>
    </row>
    <row r="3" spans="1:18" ht="5.0999999999999996" customHeight="1" thickBot="1">
      <c r="A3"/>
      <c r="B3"/>
      <c r="C3"/>
      <c r="D3"/>
      <c r="E3"/>
      <c r="F3"/>
      <c r="G3"/>
      <c r="H3"/>
      <c r="I3"/>
      <c r="J3"/>
      <c r="K3"/>
      <c r="L3"/>
      <c r="M3"/>
      <c r="N3"/>
      <c r="O3"/>
      <c r="P3"/>
    </row>
    <row r="4" spans="1:18" s="221" customFormat="1" ht="42" customHeight="1" thickBot="1">
      <c r="A4" s="805" t="s">
        <v>0</v>
      </c>
      <c r="B4" s="807" t="s">
        <v>1</v>
      </c>
      <c r="C4" s="807" t="s">
        <v>2</v>
      </c>
      <c r="D4" s="807" t="s">
        <v>3</v>
      </c>
      <c r="E4" s="807" t="s">
        <v>4</v>
      </c>
      <c r="F4" s="809" t="s">
        <v>5</v>
      </c>
      <c r="G4" s="810"/>
      <c r="H4" s="811" t="s">
        <v>6</v>
      </c>
      <c r="I4" s="813" t="s">
        <v>7</v>
      </c>
      <c r="J4" s="815" t="s">
        <v>8</v>
      </c>
      <c r="K4" s="816"/>
      <c r="L4" s="815" t="s">
        <v>11</v>
      </c>
      <c r="M4" s="817"/>
      <c r="N4" s="817"/>
      <c r="O4" s="816"/>
      <c r="P4" s="807" t="s">
        <v>16</v>
      </c>
    </row>
    <row r="5" spans="1:18" s="221" customFormat="1" ht="38.25" customHeight="1" thickBot="1">
      <c r="A5" s="806"/>
      <c r="B5" s="808"/>
      <c r="C5" s="808"/>
      <c r="D5" s="808"/>
      <c r="E5" s="808"/>
      <c r="F5" s="595" t="s">
        <v>17</v>
      </c>
      <c r="G5" s="595" t="s">
        <v>18</v>
      </c>
      <c r="H5" s="812"/>
      <c r="I5" s="814"/>
      <c r="J5" s="596" t="s">
        <v>9</v>
      </c>
      <c r="K5" s="596" t="s">
        <v>10</v>
      </c>
      <c r="L5" s="596" t="s">
        <v>12</v>
      </c>
      <c r="M5" s="596" t="s">
        <v>13</v>
      </c>
      <c r="N5" s="596" t="s">
        <v>14</v>
      </c>
      <c r="O5" s="596" t="s">
        <v>15</v>
      </c>
      <c r="P5" s="808"/>
    </row>
    <row r="6" spans="1:18" ht="5.0999999999999996" customHeight="1">
      <c r="A6"/>
      <c r="B6"/>
      <c r="C6"/>
      <c r="D6"/>
      <c r="E6"/>
      <c r="F6"/>
      <c r="G6"/>
      <c r="H6"/>
      <c r="I6"/>
      <c r="J6"/>
      <c r="K6"/>
      <c r="L6"/>
      <c r="M6"/>
      <c r="N6"/>
      <c r="O6"/>
      <c r="P6"/>
    </row>
    <row r="7" spans="1:18" s="171" customFormat="1" ht="30" customHeight="1">
      <c r="A7" s="796" t="s">
        <v>2468</v>
      </c>
      <c r="B7" s="797"/>
      <c r="C7" s="797"/>
      <c r="D7" s="797"/>
      <c r="E7" s="797"/>
      <c r="F7" s="797"/>
      <c r="G7" s="797"/>
      <c r="H7" s="797"/>
      <c r="I7" s="797"/>
      <c r="J7" s="797"/>
      <c r="K7" s="797"/>
      <c r="L7" s="797"/>
      <c r="M7" s="797"/>
      <c r="N7" s="797"/>
      <c r="O7" s="797"/>
      <c r="P7" s="798"/>
    </row>
    <row r="8" spans="1:18" ht="30" customHeight="1" thickBot="1">
      <c r="A8" s="818" t="s">
        <v>1082</v>
      </c>
      <c r="B8" s="819"/>
      <c r="C8" s="819"/>
      <c r="D8" s="819"/>
      <c r="E8" s="819"/>
      <c r="F8" s="819"/>
      <c r="G8" s="819"/>
      <c r="H8" s="819"/>
      <c r="I8" s="819"/>
      <c r="J8" s="819"/>
      <c r="K8" s="819"/>
      <c r="L8" s="819"/>
      <c r="M8" s="819"/>
      <c r="N8" s="819"/>
      <c r="O8" s="819"/>
      <c r="P8" s="820"/>
    </row>
    <row r="9" spans="1:18" s="224" customFormat="1" ht="43.5" customHeight="1">
      <c r="A9" s="222">
        <v>1</v>
      </c>
      <c r="B9" s="222" t="s">
        <v>142</v>
      </c>
      <c r="C9" s="256" t="s">
        <v>1085</v>
      </c>
      <c r="D9" s="255" t="s">
        <v>436</v>
      </c>
      <c r="E9" s="255" t="s">
        <v>1083</v>
      </c>
      <c r="F9" s="222">
        <v>2012</v>
      </c>
      <c r="G9" s="222">
        <v>2021</v>
      </c>
      <c r="H9" s="455">
        <v>14498000</v>
      </c>
      <c r="I9" s="455">
        <v>8109238</v>
      </c>
      <c r="J9" s="455">
        <v>50000</v>
      </c>
      <c r="K9" s="455" t="s">
        <v>1060</v>
      </c>
      <c r="L9" s="455">
        <v>10000</v>
      </c>
      <c r="M9" s="455">
        <v>10000</v>
      </c>
      <c r="N9" s="455">
        <v>10000</v>
      </c>
      <c r="O9" s="455">
        <v>20000</v>
      </c>
      <c r="P9" s="288" t="s">
        <v>1060</v>
      </c>
      <c r="Q9" s="223" t="s">
        <v>1060</v>
      </c>
    </row>
    <row r="10" spans="1:18" s="224" customFormat="1" ht="43.5" customHeight="1" thickBot="1">
      <c r="A10" s="225">
        <v>2</v>
      </c>
      <c r="B10" s="225" t="s">
        <v>142</v>
      </c>
      <c r="C10" s="261" t="s">
        <v>1086</v>
      </c>
      <c r="D10" s="65" t="s">
        <v>436</v>
      </c>
      <c r="E10" s="65" t="s">
        <v>1084</v>
      </c>
      <c r="F10" s="225">
        <v>2019</v>
      </c>
      <c r="G10" s="225">
        <v>2019</v>
      </c>
      <c r="H10" s="456">
        <v>1600000</v>
      </c>
      <c r="I10" s="456">
        <v>0</v>
      </c>
      <c r="J10" s="456">
        <v>1600000</v>
      </c>
      <c r="K10" s="456" t="s">
        <v>1060</v>
      </c>
      <c r="L10" s="456">
        <v>81000</v>
      </c>
      <c r="M10" s="456">
        <v>400000</v>
      </c>
      <c r="N10" s="456">
        <v>719000</v>
      </c>
      <c r="O10" s="456">
        <v>400000</v>
      </c>
      <c r="P10" s="262" t="s">
        <v>1060</v>
      </c>
      <c r="Q10" s="223" t="s">
        <v>1060</v>
      </c>
    </row>
    <row r="11" spans="1:18" s="29" customFormat="1" ht="30" customHeight="1" thickBot="1">
      <c r="A11" s="790" t="s">
        <v>31</v>
      </c>
      <c r="B11" s="791"/>
      <c r="C11" s="791"/>
      <c r="D11" s="791"/>
      <c r="E11" s="791"/>
      <c r="F11" s="791"/>
      <c r="G11" s="792"/>
      <c r="H11" s="449">
        <f>SUM(H9:H10)</f>
        <v>16098000</v>
      </c>
      <c r="I11" s="449">
        <f t="shared" ref="I11:M11" si="0">SUM(I9:I10)</f>
        <v>8109238</v>
      </c>
      <c r="J11" s="449">
        <f t="shared" si="0"/>
        <v>1650000</v>
      </c>
      <c r="K11" s="449">
        <f t="shared" si="0"/>
        <v>0</v>
      </c>
      <c r="L11" s="449">
        <f t="shared" si="0"/>
        <v>91000</v>
      </c>
      <c r="M11" s="449">
        <f t="shared" si="0"/>
        <v>410000</v>
      </c>
      <c r="N11" s="449">
        <f>SUM(N9:N10)</f>
        <v>729000</v>
      </c>
      <c r="O11" s="449">
        <f>SUM(O9:O10)</f>
        <v>420000</v>
      </c>
      <c r="P11" s="533"/>
    </row>
    <row r="12" spans="1:18" ht="15" customHeight="1" thickBot="1">
      <c r="A12" s="572"/>
      <c r="B12" s="123"/>
      <c r="C12" s="579"/>
      <c r="D12" s="579"/>
      <c r="E12" s="579"/>
      <c r="F12" s="123"/>
      <c r="G12" s="123"/>
      <c r="H12" s="505"/>
      <c r="I12" s="505"/>
      <c r="J12" s="505"/>
      <c r="K12" s="505"/>
      <c r="L12" s="505"/>
      <c r="M12" s="505"/>
      <c r="N12" s="505"/>
      <c r="O12" s="505"/>
      <c r="P12" s="534"/>
    </row>
    <row r="13" spans="1:18" ht="30" customHeight="1" thickBot="1">
      <c r="A13" s="781" t="s">
        <v>1702</v>
      </c>
      <c r="B13" s="782"/>
      <c r="C13" s="782"/>
      <c r="D13" s="782"/>
      <c r="E13" s="782"/>
      <c r="F13" s="782"/>
      <c r="G13" s="782"/>
      <c r="H13" s="782"/>
      <c r="I13" s="782"/>
      <c r="J13" s="782"/>
      <c r="K13" s="782"/>
      <c r="L13" s="782"/>
      <c r="M13" s="782"/>
      <c r="N13" s="782"/>
      <c r="O13" s="782"/>
      <c r="P13" s="783"/>
    </row>
    <row r="14" spans="1:18" s="223" customFormat="1" ht="25.5">
      <c r="A14" s="226">
        <v>1</v>
      </c>
      <c r="B14" s="227" t="s">
        <v>142</v>
      </c>
      <c r="C14" s="228" t="s">
        <v>1703</v>
      </c>
      <c r="D14" s="227" t="s">
        <v>456</v>
      </c>
      <c r="E14" s="580" t="s">
        <v>1704</v>
      </c>
      <c r="F14" s="229">
        <v>38845</v>
      </c>
      <c r="G14" s="229">
        <v>43830</v>
      </c>
      <c r="H14" s="457">
        <v>178000</v>
      </c>
      <c r="I14" s="457">
        <v>99000</v>
      </c>
      <c r="J14" s="457">
        <f t="shared" ref="J14:J20" si="1">SUM(H14-I14)</f>
        <v>79000</v>
      </c>
      <c r="K14" s="458">
        <v>0</v>
      </c>
      <c r="L14" s="458">
        <v>0</v>
      </c>
      <c r="M14" s="458">
        <v>0</v>
      </c>
      <c r="N14" s="458">
        <v>0</v>
      </c>
      <c r="O14" s="458">
        <v>0</v>
      </c>
      <c r="P14" s="535" t="s">
        <v>1705</v>
      </c>
      <c r="Q14" s="230"/>
      <c r="R14" s="230"/>
    </row>
    <row r="15" spans="1:18" s="223" customFormat="1" ht="25.5">
      <c r="A15" s="231">
        <v>2</v>
      </c>
      <c r="B15" s="227" t="s">
        <v>142</v>
      </c>
      <c r="C15" s="233" t="s">
        <v>1706</v>
      </c>
      <c r="D15" s="232" t="s">
        <v>417</v>
      </c>
      <c r="E15" s="235" t="s">
        <v>1704</v>
      </c>
      <c r="F15" s="234">
        <v>39188</v>
      </c>
      <c r="G15" s="234">
        <v>43830</v>
      </c>
      <c r="H15" s="459">
        <v>99000</v>
      </c>
      <c r="I15" s="459">
        <v>0</v>
      </c>
      <c r="J15" s="459">
        <f t="shared" si="1"/>
        <v>99000</v>
      </c>
      <c r="K15" s="460">
        <v>0</v>
      </c>
      <c r="L15" s="460">
        <v>0</v>
      </c>
      <c r="M15" s="460">
        <v>0</v>
      </c>
      <c r="N15" s="460">
        <v>0</v>
      </c>
      <c r="O15" s="460">
        <v>0</v>
      </c>
      <c r="P15" s="536" t="s">
        <v>1705</v>
      </c>
      <c r="Q15" s="230"/>
      <c r="R15" s="230"/>
    </row>
    <row r="16" spans="1:18" s="223" customFormat="1" ht="38.25">
      <c r="A16" s="231">
        <v>3</v>
      </c>
      <c r="B16" s="227" t="s">
        <v>142</v>
      </c>
      <c r="C16" s="233" t="s">
        <v>1707</v>
      </c>
      <c r="D16" s="232" t="s">
        <v>1802</v>
      </c>
      <c r="E16" s="235" t="s">
        <v>1704</v>
      </c>
      <c r="F16" s="234">
        <v>38574</v>
      </c>
      <c r="G16" s="234">
        <v>43830</v>
      </c>
      <c r="H16" s="459">
        <v>235000</v>
      </c>
      <c r="I16" s="459">
        <v>200000</v>
      </c>
      <c r="J16" s="459">
        <f t="shared" si="1"/>
        <v>35000</v>
      </c>
      <c r="K16" s="460">
        <v>0</v>
      </c>
      <c r="L16" s="460">
        <v>0</v>
      </c>
      <c r="M16" s="460">
        <v>0</v>
      </c>
      <c r="N16" s="460">
        <v>0</v>
      </c>
      <c r="O16" s="460">
        <v>0</v>
      </c>
      <c r="P16" s="536" t="s">
        <v>1705</v>
      </c>
      <c r="Q16" s="230"/>
      <c r="R16" s="230"/>
    </row>
    <row r="17" spans="1:18" s="223" customFormat="1" ht="25.5">
      <c r="A17" s="231">
        <v>4</v>
      </c>
      <c r="B17" s="227" t="s">
        <v>142</v>
      </c>
      <c r="C17" s="233" t="s">
        <v>1708</v>
      </c>
      <c r="D17" s="232" t="s">
        <v>351</v>
      </c>
      <c r="E17" s="235" t="s">
        <v>1704</v>
      </c>
      <c r="F17" s="234">
        <v>40659</v>
      </c>
      <c r="G17" s="234">
        <v>43830</v>
      </c>
      <c r="H17" s="459">
        <v>198000</v>
      </c>
      <c r="I17" s="459">
        <v>0</v>
      </c>
      <c r="J17" s="459">
        <f t="shared" si="1"/>
        <v>198000</v>
      </c>
      <c r="K17" s="460">
        <v>0</v>
      </c>
      <c r="L17" s="460">
        <v>0</v>
      </c>
      <c r="M17" s="460">
        <v>0</v>
      </c>
      <c r="N17" s="460">
        <v>0</v>
      </c>
      <c r="O17" s="460">
        <v>0</v>
      </c>
      <c r="P17" s="536" t="s">
        <v>1705</v>
      </c>
      <c r="Q17" s="230"/>
      <c r="R17" s="230"/>
    </row>
    <row r="18" spans="1:18" s="223" customFormat="1" ht="15.75">
      <c r="A18" s="231">
        <v>5</v>
      </c>
      <c r="B18" s="227" t="s">
        <v>142</v>
      </c>
      <c r="C18" s="233" t="s">
        <v>1709</v>
      </c>
      <c r="D18" s="232" t="s">
        <v>436</v>
      </c>
      <c r="E18" s="235" t="s">
        <v>1704</v>
      </c>
      <c r="F18" s="235">
        <v>42115</v>
      </c>
      <c r="G18" s="234">
        <v>43830</v>
      </c>
      <c r="H18" s="459">
        <v>395000</v>
      </c>
      <c r="I18" s="459">
        <v>73556</v>
      </c>
      <c r="J18" s="459">
        <f t="shared" si="1"/>
        <v>321444</v>
      </c>
      <c r="K18" s="460">
        <v>0</v>
      </c>
      <c r="L18" s="460">
        <v>0</v>
      </c>
      <c r="M18" s="460">
        <v>0</v>
      </c>
      <c r="N18" s="460">
        <v>0</v>
      </c>
      <c r="O18" s="460">
        <v>0</v>
      </c>
      <c r="P18" s="536" t="s">
        <v>1705</v>
      </c>
      <c r="Q18" s="230"/>
      <c r="R18" s="230"/>
    </row>
    <row r="19" spans="1:18" s="223" customFormat="1" ht="15.75">
      <c r="A19" s="231">
        <v>6</v>
      </c>
      <c r="B19" s="227" t="s">
        <v>142</v>
      </c>
      <c r="C19" s="233" t="s">
        <v>1710</v>
      </c>
      <c r="D19" s="232" t="s">
        <v>436</v>
      </c>
      <c r="E19" s="235" t="s">
        <v>1704</v>
      </c>
      <c r="F19" s="235">
        <v>42352</v>
      </c>
      <c r="G19" s="234">
        <v>43830</v>
      </c>
      <c r="H19" s="460">
        <v>248000</v>
      </c>
      <c r="I19" s="459">
        <v>47160</v>
      </c>
      <c r="J19" s="459">
        <f t="shared" si="1"/>
        <v>200840</v>
      </c>
      <c r="K19" s="460">
        <v>0</v>
      </c>
      <c r="L19" s="460">
        <v>0</v>
      </c>
      <c r="M19" s="460">
        <v>0</v>
      </c>
      <c r="N19" s="460">
        <v>0</v>
      </c>
      <c r="O19" s="460">
        <v>0</v>
      </c>
      <c r="P19" s="536" t="s">
        <v>1705</v>
      </c>
      <c r="Q19" s="230"/>
      <c r="R19" s="230"/>
    </row>
    <row r="20" spans="1:18" s="223" customFormat="1" ht="15.75">
      <c r="A20" s="231">
        <v>7</v>
      </c>
      <c r="B20" s="227" t="s">
        <v>142</v>
      </c>
      <c r="C20" s="236" t="s">
        <v>1711</v>
      </c>
      <c r="D20" s="237" t="s">
        <v>436</v>
      </c>
      <c r="E20" s="235" t="s">
        <v>1704</v>
      </c>
      <c r="F20" s="238">
        <v>42724</v>
      </c>
      <c r="G20" s="234">
        <v>43830</v>
      </c>
      <c r="H20" s="460">
        <v>85000</v>
      </c>
      <c r="I20" s="459">
        <v>0</v>
      </c>
      <c r="J20" s="459">
        <f t="shared" si="1"/>
        <v>85000</v>
      </c>
      <c r="K20" s="460">
        <v>0</v>
      </c>
      <c r="L20" s="460">
        <v>0</v>
      </c>
      <c r="M20" s="460">
        <v>0</v>
      </c>
      <c r="N20" s="460">
        <v>0</v>
      </c>
      <c r="O20" s="460">
        <v>0</v>
      </c>
      <c r="P20" s="536" t="s">
        <v>1705</v>
      </c>
      <c r="Q20" s="230"/>
      <c r="R20" s="230"/>
    </row>
    <row r="21" spans="1:18" s="69" customFormat="1" ht="15.75">
      <c r="A21" s="231">
        <v>8</v>
      </c>
      <c r="B21" s="227" t="s">
        <v>142</v>
      </c>
      <c r="C21" s="64" t="s">
        <v>1712</v>
      </c>
      <c r="D21" s="63" t="s">
        <v>147</v>
      </c>
      <c r="E21" s="235" t="s">
        <v>1704</v>
      </c>
      <c r="F21" s="238">
        <v>42955</v>
      </c>
      <c r="G21" s="234">
        <v>43830</v>
      </c>
      <c r="H21" s="507">
        <v>550000</v>
      </c>
      <c r="I21" s="461">
        <v>47718</v>
      </c>
      <c r="J21" s="459">
        <v>502282</v>
      </c>
      <c r="K21" s="460">
        <v>0</v>
      </c>
      <c r="L21" s="460">
        <v>47718</v>
      </c>
      <c r="M21" s="460" t="s">
        <v>1713</v>
      </c>
      <c r="N21" s="460">
        <v>0</v>
      </c>
      <c r="O21" s="460">
        <v>0</v>
      </c>
      <c r="P21" s="536" t="s">
        <v>1705</v>
      </c>
    </row>
    <row r="22" spans="1:18" s="69" customFormat="1" ht="15.75">
      <c r="A22" s="239">
        <v>9</v>
      </c>
      <c r="B22" s="227" t="s">
        <v>142</v>
      </c>
      <c r="C22" s="64" t="s">
        <v>1714</v>
      </c>
      <c r="D22" s="63" t="s">
        <v>417</v>
      </c>
      <c r="E22" s="235" t="s">
        <v>1704</v>
      </c>
      <c r="F22" s="238">
        <v>43129</v>
      </c>
      <c r="G22" s="234">
        <v>43830</v>
      </c>
      <c r="H22" s="507">
        <v>355000</v>
      </c>
      <c r="I22" s="461"/>
      <c r="J22" s="459">
        <v>355000</v>
      </c>
      <c r="K22" s="460">
        <v>0</v>
      </c>
      <c r="L22" s="460">
        <v>0</v>
      </c>
      <c r="M22" s="459">
        <v>0</v>
      </c>
      <c r="N22" s="460">
        <v>0</v>
      </c>
      <c r="O22" s="460">
        <v>0</v>
      </c>
      <c r="P22" s="536" t="s">
        <v>1705</v>
      </c>
    </row>
    <row r="23" spans="1:18" s="69" customFormat="1" ht="15.75">
      <c r="A23" s="239">
        <v>10</v>
      </c>
      <c r="B23" s="227" t="s">
        <v>142</v>
      </c>
      <c r="C23" s="64" t="s">
        <v>1715</v>
      </c>
      <c r="D23" s="63" t="s">
        <v>436</v>
      </c>
      <c r="E23" s="235" t="s">
        <v>1704</v>
      </c>
      <c r="F23" s="238">
        <v>42881</v>
      </c>
      <c r="G23" s="234">
        <v>43830</v>
      </c>
      <c r="H23" s="507">
        <v>48700</v>
      </c>
      <c r="I23" s="461"/>
      <c r="J23" s="459">
        <v>48700</v>
      </c>
      <c r="K23" s="460">
        <v>0</v>
      </c>
      <c r="L23" s="460">
        <v>0</v>
      </c>
      <c r="M23" s="459">
        <v>0</v>
      </c>
      <c r="N23" s="460">
        <v>0</v>
      </c>
      <c r="O23" s="460">
        <v>0</v>
      </c>
      <c r="P23" s="536" t="s">
        <v>1705</v>
      </c>
    </row>
    <row r="24" spans="1:18" s="69" customFormat="1" ht="15.75">
      <c r="A24" s="239">
        <v>11</v>
      </c>
      <c r="B24" s="227" t="s">
        <v>142</v>
      </c>
      <c r="C24" s="64" t="s">
        <v>1716</v>
      </c>
      <c r="D24" s="63" t="s">
        <v>456</v>
      </c>
      <c r="E24" s="235" t="s">
        <v>1704</v>
      </c>
      <c r="F24" s="238">
        <v>42837</v>
      </c>
      <c r="G24" s="234">
        <v>43830</v>
      </c>
      <c r="H24" s="507">
        <v>220000</v>
      </c>
      <c r="I24" s="461">
        <v>42064</v>
      </c>
      <c r="J24" s="459">
        <v>177536</v>
      </c>
      <c r="K24" s="460">
        <v>0</v>
      </c>
      <c r="L24" s="460">
        <v>42064</v>
      </c>
      <c r="M24" s="459">
        <v>0</v>
      </c>
      <c r="N24" s="460">
        <v>0</v>
      </c>
      <c r="O24" s="460">
        <v>0</v>
      </c>
      <c r="P24" s="536" t="s">
        <v>1705</v>
      </c>
    </row>
    <row r="25" spans="1:18" s="69" customFormat="1" ht="15.75">
      <c r="A25" s="239">
        <v>12</v>
      </c>
      <c r="B25" s="227" t="s">
        <v>142</v>
      </c>
      <c r="C25" s="64" t="s">
        <v>1717</v>
      </c>
      <c r="D25" s="63" t="s">
        <v>417</v>
      </c>
      <c r="E25" s="235" t="s">
        <v>1704</v>
      </c>
      <c r="F25" s="238">
        <v>42843</v>
      </c>
      <c r="G25" s="234">
        <v>43830</v>
      </c>
      <c r="H25" s="507">
        <v>70000</v>
      </c>
      <c r="I25" s="461">
        <v>13225</v>
      </c>
      <c r="J25" s="459">
        <v>56775</v>
      </c>
      <c r="K25" s="460">
        <v>0</v>
      </c>
      <c r="L25" s="460">
        <v>13225</v>
      </c>
      <c r="M25" s="459">
        <v>0</v>
      </c>
      <c r="N25" s="460">
        <v>0</v>
      </c>
      <c r="O25" s="460">
        <v>0</v>
      </c>
      <c r="P25" s="536" t="s">
        <v>1705</v>
      </c>
    </row>
    <row r="26" spans="1:18" s="69" customFormat="1" ht="25.5">
      <c r="A26" s="239">
        <v>13</v>
      </c>
      <c r="B26" s="227" t="s">
        <v>142</v>
      </c>
      <c r="C26" s="64" t="s">
        <v>1718</v>
      </c>
      <c r="D26" s="63" t="s">
        <v>436</v>
      </c>
      <c r="E26" s="235" t="s">
        <v>1704</v>
      </c>
      <c r="F26" s="238">
        <v>42867</v>
      </c>
      <c r="G26" s="234">
        <v>43830</v>
      </c>
      <c r="H26" s="507">
        <v>40000</v>
      </c>
      <c r="I26" s="461"/>
      <c r="J26" s="459">
        <v>40000</v>
      </c>
      <c r="K26" s="460">
        <v>0</v>
      </c>
      <c r="L26" s="460">
        <v>0</v>
      </c>
      <c r="M26" s="459">
        <v>0</v>
      </c>
      <c r="N26" s="460">
        <v>0</v>
      </c>
      <c r="O26" s="460">
        <v>0</v>
      </c>
      <c r="P26" s="536" t="s">
        <v>1705</v>
      </c>
    </row>
    <row r="27" spans="1:18" s="69" customFormat="1" ht="15.75">
      <c r="A27" s="239">
        <v>14</v>
      </c>
      <c r="B27" s="227" t="s">
        <v>142</v>
      </c>
      <c r="C27" s="64" t="s">
        <v>1719</v>
      </c>
      <c r="D27" s="63" t="s">
        <v>436</v>
      </c>
      <c r="E27" s="235" t="s">
        <v>1704</v>
      </c>
      <c r="F27" s="238">
        <v>42962</v>
      </c>
      <c r="G27" s="234">
        <v>43830</v>
      </c>
      <c r="H27" s="507">
        <v>90000</v>
      </c>
      <c r="I27" s="461">
        <v>17224</v>
      </c>
      <c r="J27" s="459">
        <v>72776</v>
      </c>
      <c r="K27" s="460">
        <v>0</v>
      </c>
      <c r="L27" s="460">
        <v>17224</v>
      </c>
      <c r="M27" s="459">
        <v>0</v>
      </c>
      <c r="N27" s="460">
        <v>0</v>
      </c>
      <c r="O27" s="460">
        <v>0</v>
      </c>
      <c r="P27" s="536" t="s">
        <v>1705</v>
      </c>
    </row>
    <row r="28" spans="1:18" s="69" customFormat="1" ht="15.75">
      <c r="A28" s="239">
        <v>15</v>
      </c>
      <c r="B28" s="227" t="s">
        <v>142</v>
      </c>
      <c r="C28" s="64" t="s">
        <v>1720</v>
      </c>
      <c r="D28" s="63" t="s">
        <v>436</v>
      </c>
      <c r="E28" s="235" t="s">
        <v>1704</v>
      </c>
      <c r="F28" s="238">
        <v>43031</v>
      </c>
      <c r="G28" s="234">
        <v>43830</v>
      </c>
      <c r="H28" s="507">
        <v>74000</v>
      </c>
      <c r="I28" s="461">
        <v>13787</v>
      </c>
      <c r="J28" s="459">
        <v>60213</v>
      </c>
      <c r="K28" s="460">
        <v>0</v>
      </c>
      <c r="L28" s="460">
        <v>13787</v>
      </c>
      <c r="M28" s="459">
        <v>0</v>
      </c>
      <c r="N28" s="460">
        <v>0</v>
      </c>
      <c r="O28" s="460">
        <v>0</v>
      </c>
      <c r="P28" s="536" t="s">
        <v>1705</v>
      </c>
    </row>
    <row r="29" spans="1:18" s="69" customFormat="1" ht="15.75">
      <c r="A29" s="239">
        <v>16</v>
      </c>
      <c r="B29" s="227" t="s">
        <v>142</v>
      </c>
      <c r="C29" s="64" t="s">
        <v>1721</v>
      </c>
      <c r="D29" s="63" t="s">
        <v>417</v>
      </c>
      <c r="E29" s="235" t="s">
        <v>1704</v>
      </c>
      <c r="F29" s="238">
        <v>42905</v>
      </c>
      <c r="G29" s="234">
        <v>43830</v>
      </c>
      <c r="H29" s="507">
        <v>72000</v>
      </c>
      <c r="I29" s="461">
        <v>0</v>
      </c>
      <c r="J29" s="459">
        <v>72000</v>
      </c>
      <c r="K29" s="460">
        <v>0</v>
      </c>
      <c r="L29" s="460">
        <v>0</v>
      </c>
      <c r="M29" s="459">
        <v>0</v>
      </c>
      <c r="N29" s="460">
        <v>0</v>
      </c>
      <c r="O29" s="460">
        <v>0</v>
      </c>
      <c r="P29" s="536" t="s">
        <v>1705</v>
      </c>
    </row>
    <row r="30" spans="1:18" s="69" customFormat="1" ht="25.5">
      <c r="A30" s="239">
        <v>17</v>
      </c>
      <c r="B30" s="227" t="s">
        <v>142</v>
      </c>
      <c r="C30" s="233" t="s">
        <v>1722</v>
      </c>
      <c r="D30" s="232" t="s">
        <v>456</v>
      </c>
      <c r="E30" s="235" t="s">
        <v>1704</v>
      </c>
      <c r="F30" s="238">
        <v>42888</v>
      </c>
      <c r="G30" s="234">
        <v>43830</v>
      </c>
      <c r="H30" s="507">
        <v>49560</v>
      </c>
      <c r="I30" s="461">
        <v>0</v>
      </c>
      <c r="J30" s="459">
        <v>49560</v>
      </c>
      <c r="K30" s="460">
        <v>0</v>
      </c>
      <c r="L30" s="460">
        <v>0</v>
      </c>
      <c r="M30" s="459">
        <v>0</v>
      </c>
      <c r="N30" s="460">
        <v>0</v>
      </c>
      <c r="O30" s="460">
        <v>0</v>
      </c>
      <c r="P30" s="536" t="s">
        <v>1705</v>
      </c>
    </row>
    <row r="31" spans="1:18" s="69" customFormat="1" ht="25.5">
      <c r="A31" s="239">
        <v>18</v>
      </c>
      <c r="B31" s="227" t="s">
        <v>142</v>
      </c>
      <c r="C31" s="233" t="s">
        <v>1723</v>
      </c>
      <c r="D31" s="232" t="s">
        <v>456</v>
      </c>
      <c r="E31" s="235" t="s">
        <v>1704</v>
      </c>
      <c r="F31" s="238">
        <v>42951</v>
      </c>
      <c r="G31" s="234">
        <v>43830</v>
      </c>
      <c r="H31" s="507">
        <v>53000</v>
      </c>
      <c r="I31" s="461">
        <v>0</v>
      </c>
      <c r="J31" s="459">
        <v>53000</v>
      </c>
      <c r="K31" s="460">
        <v>0</v>
      </c>
      <c r="L31" s="460">
        <v>0</v>
      </c>
      <c r="M31" s="459">
        <v>0</v>
      </c>
      <c r="N31" s="460">
        <v>0</v>
      </c>
      <c r="O31" s="460">
        <v>0</v>
      </c>
      <c r="P31" s="536" t="s">
        <v>1705</v>
      </c>
    </row>
    <row r="32" spans="1:18" s="69" customFormat="1" ht="25.5">
      <c r="A32" s="239">
        <v>19</v>
      </c>
      <c r="B32" s="227" t="s">
        <v>142</v>
      </c>
      <c r="C32" s="233" t="s">
        <v>1724</v>
      </c>
      <c r="D32" s="232" t="s">
        <v>419</v>
      </c>
      <c r="E32" s="235" t="s">
        <v>1704</v>
      </c>
      <c r="F32" s="238">
        <v>42951</v>
      </c>
      <c r="G32" s="234">
        <v>43830</v>
      </c>
      <c r="H32" s="507">
        <v>30680</v>
      </c>
      <c r="I32" s="461">
        <v>0</v>
      </c>
      <c r="J32" s="459">
        <v>30680</v>
      </c>
      <c r="K32" s="460">
        <v>0</v>
      </c>
      <c r="L32" s="460">
        <v>0</v>
      </c>
      <c r="M32" s="459">
        <v>0</v>
      </c>
      <c r="N32" s="460">
        <v>0</v>
      </c>
      <c r="O32" s="460">
        <v>0</v>
      </c>
      <c r="P32" s="536" t="s">
        <v>1705</v>
      </c>
    </row>
    <row r="33" spans="1:16" s="69" customFormat="1" ht="25.5">
      <c r="A33" s="239">
        <v>20</v>
      </c>
      <c r="B33" s="227" t="s">
        <v>142</v>
      </c>
      <c r="C33" s="233" t="s">
        <v>1725</v>
      </c>
      <c r="D33" s="232" t="s">
        <v>436</v>
      </c>
      <c r="E33" s="235" t="s">
        <v>1704</v>
      </c>
      <c r="F33" s="238">
        <v>42867</v>
      </c>
      <c r="G33" s="234">
        <v>43830</v>
      </c>
      <c r="H33" s="507">
        <v>47200</v>
      </c>
      <c r="I33" s="461">
        <v>0</v>
      </c>
      <c r="J33" s="459">
        <v>47200</v>
      </c>
      <c r="K33" s="460">
        <v>0</v>
      </c>
      <c r="L33" s="460">
        <v>0</v>
      </c>
      <c r="M33" s="459">
        <v>0</v>
      </c>
      <c r="N33" s="460">
        <v>0</v>
      </c>
      <c r="O33" s="460">
        <v>0</v>
      </c>
      <c r="P33" s="536" t="s">
        <v>1705</v>
      </c>
    </row>
    <row r="34" spans="1:16" s="69" customFormat="1" ht="25.5">
      <c r="A34" s="239">
        <v>21</v>
      </c>
      <c r="B34" s="227" t="s">
        <v>142</v>
      </c>
      <c r="C34" s="233" t="s">
        <v>1726</v>
      </c>
      <c r="D34" s="232" t="s">
        <v>449</v>
      </c>
      <c r="E34" s="235" t="s">
        <v>1704</v>
      </c>
      <c r="F34" s="238">
        <v>42951</v>
      </c>
      <c r="G34" s="234">
        <v>43830</v>
      </c>
      <c r="H34" s="507">
        <v>37760</v>
      </c>
      <c r="I34" s="461">
        <v>0</v>
      </c>
      <c r="J34" s="459">
        <v>37760</v>
      </c>
      <c r="K34" s="460">
        <v>0</v>
      </c>
      <c r="L34" s="460">
        <v>0</v>
      </c>
      <c r="M34" s="459">
        <v>0</v>
      </c>
      <c r="N34" s="460">
        <v>0</v>
      </c>
      <c r="O34" s="460">
        <v>0</v>
      </c>
      <c r="P34" s="536" t="s">
        <v>1705</v>
      </c>
    </row>
    <row r="35" spans="1:16" s="69" customFormat="1" ht="25.5">
      <c r="A35" s="239">
        <v>22</v>
      </c>
      <c r="B35" s="227" t="s">
        <v>142</v>
      </c>
      <c r="C35" s="64" t="s">
        <v>1727</v>
      </c>
      <c r="D35" s="63" t="s">
        <v>456</v>
      </c>
      <c r="E35" s="235" t="s">
        <v>1704</v>
      </c>
      <c r="F35" s="240" t="s">
        <v>1728</v>
      </c>
      <c r="G35" s="234">
        <v>43830</v>
      </c>
      <c r="H35" s="507">
        <v>76000</v>
      </c>
      <c r="I35" s="461">
        <v>0</v>
      </c>
      <c r="J35" s="459">
        <v>76000</v>
      </c>
      <c r="K35" s="460">
        <v>0</v>
      </c>
      <c r="L35" s="460">
        <v>0</v>
      </c>
      <c r="M35" s="459">
        <v>0</v>
      </c>
      <c r="N35" s="460">
        <v>0</v>
      </c>
      <c r="O35" s="460">
        <v>0</v>
      </c>
      <c r="P35" s="536" t="s">
        <v>1705</v>
      </c>
    </row>
    <row r="36" spans="1:16" s="69" customFormat="1" ht="15.75">
      <c r="A36" s="239">
        <v>23</v>
      </c>
      <c r="B36" s="227" t="s">
        <v>142</v>
      </c>
      <c r="C36" s="64" t="s">
        <v>1729</v>
      </c>
      <c r="D36" s="63" t="s">
        <v>419</v>
      </c>
      <c r="E36" s="235" t="s">
        <v>1704</v>
      </c>
      <c r="F36" s="240" t="s">
        <v>1730</v>
      </c>
      <c r="G36" s="234">
        <v>43823</v>
      </c>
      <c r="H36" s="507">
        <v>78400</v>
      </c>
      <c r="I36" s="461">
        <v>0</v>
      </c>
      <c r="J36" s="459">
        <v>78400</v>
      </c>
      <c r="K36" s="460">
        <v>0</v>
      </c>
      <c r="L36" s="460">
        <v>0</v>
      </c>
      <c r="M36" s="459">
        <v>0</v>
      </c>
      <c r="N36" s="460">
        <v>0</v>
      </c>
      <c r="O36" s="460">
        <v>0</v>
      </c>
      <c r="P36" s="537" t="s">
        <v>1705</v>
      </c>
    </row>
    <row r="37" spans="1:16" s="69" customFormat="1" ht="15.75">
      <c r="A37" s="239">
        <v>24</v>
      </c>
      <c r="B37" s="227" t="s">
        <v>142</v>
      </c>
      <c r="C37" s="64" t="s">
        <v>1731</v>
      </c>
      <c r="D37" s="63" t="s">
        <v>436</v>
      </c>
      <c r="E37" s="235" t="s">
        <v>1704</v>
      </c>
      <c r="F37" s="240" t="s">
        <v>1732</v>
      </c>
      <c r="G37" s="234">
        <v>43840</v>
      </c>
      <c r="H37" s="507">
        <v>220000</v>
      </c>
      <c r="I37" s="461">
        <v>0</v>
      </c>
      <c r="J37" s="459">
        <v>44000</v>
      </c>
      <c r="K37" s="460">
        <v>0</v>
      </c>
      <c r="L37" s="460">
        <v>0</v>
      </c>
      <c r="M37" s="459">
        <v>0</v>
      </c>
      <c r="N37" s="460">
        <v>0</v>
      </c>
      <c r="O37" s="460">
        <v>0</v>
      </c>
      <c r="P37" s="537" t="s">
        <v>1705</v>
      </c>
    </row>
    <row r="38" spans="1:16" s="69" customFormat="1" ht="15.75">
      <c r="A38" s="239">
        <v>25</v>
      </c>
      <c r="B38" s="227" t="s">
        <v>142</v>
      </c>
      <c r="C38" s="64" t="s">
        <v>1733</v>
      </c>
      <c r="D38" s="63" t="s">
        <v>436</v>
      </c>
      <c r="E38" s="235" t="s">
        <v>1704</v>
      </c>
      <c r="F38" s="240" t="s">
        <v>1734</v>
      </c>
      <c r="G38" s="234">
        <v>43830</v>
      </c>
      <c r="H38" s="507">
        <v>164300</v>
      </c>
      <c r="I38" s="461">
        <v>0</v>
      </c>
      <c r="J38" s="459">
        <v>164300</v>
      </c>
      <c r="K38" s="460">
        <v>0</v>
      </c>
      <c r="L38" s="460">
        <v>0</v>
      </c>
      <c r="M38" s="459">
        <v>0</v>
      </c>
      <c r="N38" s="460">
        <v>0</v>
      </c>
      <c r="O38" s="460">
        <v>0</v>
      </c>
      <c r="P38" s="537" t="s">
        <v>1705</v>
      </c>
    </row>
    <row r="39" spans="1:16" s="69" customFormat="1" ht="15.75">
      <c r="A39" s="239">
        <v>26</v>
      </c>
      <c r="B39" s="227" t="s">
        <v>142</v>
      </c>
      <c r="C39" s="64" t="s">
        <v>1735</v>
      </c>
      <c r="D39" s="63" t="s">
        <v>436</v>
      </c>
      <c r="E39" s="235" t="s">
        <v>1704</v>
      </c>
      <c r="F39" s="240" t="s">
        <v>1736</v>
      </c>
      <c r="G39" s="234">
        <v>43830</v>
      </c>
      <c r="H39" s="507">
        <v>60400</v>
      </c>
      <c r="I39" s="461">
        <v>0</v>
      </c>
      <c r="J39" s="459">
        <v>60400</v>
      </c>
      <c r="K39" s="460">
        <v>0</v>
      </c>
      <c r="L39" s="460">
        <v>0</v>
      </c>
      <c r="M39" s="459">
        <v>0</v>
      </c>
      <c r="N39" s="460">
        <v>0</v>
      </c>
      <c r="O39" s="460">
        <v>0</v>
      </c>
      <c r="P39" s="537" t="s">
        <v>1705</v>
      </c>
    </row>
    <row r="40" spans="1:16" s="69" customFormat="1" ht="15.75">
      <c r="A40" s="239">
        <v>27</v>
      </c>
      <c r="B40" s="227" t="s">
        <v>142</v>
      </c>
      <c r="C40" s="233" t="s">
        <v>1737</v>
      </c>
      <c r="D40" s="232" t="s">
        <v>456</v>
      </c>
      <c r="E40" s="240" t="s">
        <v>1738</v>
      </c>
      <c r="F40" s="240" t="s">
        <v>1739</v>
      </c>
      <c r="G40" s="240" t="s">
        <v>1740</v>
      </c>
      <c r="H40" s="507">
        <v>996727</v>
      </c>
      <c r="I40" s="461">
        <v>710940</v>
      </c>
      <c r="J40" s="459">
        <f>SUM(H40-I40)</f>
        <v>285787</v>
      </c>
      <c r="K40" s="460">
        <v>0</v>
      </c>
      <c r="L40" s="460">
        <v>0</v>
      </c>
      <c r="M40" s="459">
        <v>0</v>
      </c>
      <c r="N40" s="460">
        <v>0</v>
      </c>
      <c r="O40" s="460">
        <v>0</v>
      </c>
      <c r="P40" s="537" t="s">
        <v>1705</v>
      </c>
    </row>
    <row r="41" spans="1:16" s="69" customFormat="1" ht="25.5">
      <c r="A41" s="239">
        <v>28</v>
      </c>
      <c r="B41" s="227" t="s">
        <v>142</v>
      </c>
      <c r="C41" s="233" t="s">
        <v>1741</v>
      </c>
      <c r="D41" s="241" t="s">
        <v>436</v>
      </c>
      <c r="E41" s="240" t="s">
        <v>1738</v>
      </c>
      <c r="F41" s="240" t="s">
        <v>1742</v>
      </c>
      <c r="G41" s="242" t="s">
        <v>1743</v>
      </c>
      <c r="H41" s="459">
        <v>18578767</v>
      </c>
      <c r="I41" s="459">
        <v>3740912</v>
      </c>
      <c r="J41" s="459">
        <f t="shared" ref="J41:J77" si="2">SUM(H41-I41)</f>
        <v>14837855</v>
      </c>
      <c r="K41" s="460">
        <v>0</v>
      </c>
      <c r="L41" s="460">
        <v>0</v>
      </c>
      <c r="M41" s="459">
        <v>0</v>
      </c>
      <c r="N41" s="460">
        <v>0</v>
      </c>
      <c r="O41" s="460">
        <v>0</v>
      </c>
      <c r="P41" s="537" t="s">
        <v>1705</v>
      </c>
    </row>
    <row r="42" spans="1:16" s="69" customFormat="1" ht="15.75">
      <c r="A42" s="239">
        <v>29</v>
      </c>
      <c r="B42" s="227" t="s">
        <v>142</v>
      </c>
      <c r="C42" s="233" t="s">
        <v>1744</v>
      </c>
      <c r="D42" s="241" t="s">
        <v>436</v>
      </c>
      <c r="E42" s="240" t="s">
        <v>1738</v>
      </c>
      <c r="F42" s="242" t="s">
        <v>1745</v>
      </c>
      <c r="G42" s="242" t="s">
        <v>1743</v>
      </c>
      <c r="H42" s="459">
        <v>38909286</v>
      </c>
      <c r="I42" s="459">
        <v>30169968</v>
      </c>
      <c r="J42" s="459">
        <f t="shared" si="2"/>
        <v>8739318</v>
      </c>
      <c r="K42" s="460">
        <v>0</v>
      </c>
      <c r="L42" s="460">
        <v>0</v>
      </c>
      <c r="M42" s="459">
        <v>0</v>
      </c>
      <c r="N42" s="460">
        <v>0</v>
      </c>
      <c r="O42" s="460">
        <v>0</v>
      </c>
      <c r="P42" s="537" t="s">
        <v>1705</v>
      </c>
    </row>
    <row r="43" spans="1:16" s="69" customFormat="1" ht="15.75">
      <c r="A43" s="239">
        <v>30</v>
      </c>
      <c r="B43" s="227" t="s">
        <v>142</v>
      </c>
      <c r="C43" s="243" t="s">
        <v>1746</v>
      </c>
      <c r="D43" s="232" t="s">
        <v>436</v>
      </c>
      <c r="E43" s="240" t="s">
        <v>1738</v>
      </c>
      <c r="F43" s="235">
        <v>42230</v>
      </c>
      <c r="G43" s="238" t="s">
        <v>1743</v>
      </c>
      <c r="H43" s="459">
        <v>7009346</v>
      </c>
      <c r="I43" s="459">
        <v>5416238</v>
      </c>
      <c r="J43" s="459">
        <f t="shared" si="2"/>
        <v>1593108</v>
      </c>
      <c r="K43" s="460">
        <v>0</v>
      </c>
      <c r="L43" s="460">
        <v>0</v>
      </c>
      <c r="M43" s="459">
        <v>0</v>
      </c>
      <c r="N43" s="460">
        <v>0</v>
      </c>
      <c r="O43" s="460">
        <v>0</v>
      </c>
      <c r="P43" s="537" t="s">
        <v>1705</v>
      </c>
    </row>
    <row r="44" spans="1:16" s="69" customFormat="1" ht="25.5">
      <c r="A44" s="239">
        <v>31</v>
      </c>
      <c r="B44" s="227" t="s">
        <v>142</v>
      </c>
      <c r="C44" s="243" t="s">
        <v>1747</v>
      </c>
      <c r="D44" s="232" t="s">
        <v>436</v>
      </c>
      <c r="E44" s="240" t="s">
        <v>1738</v>
      </c>
      <c r="F44" s="235">
        <v>42353</v>
      </c>
      <c r="G44" s="234">
        <v>43830</v>
      </c>
      <c r="H44" s="459">
        <v>19188475</v>
      </c>
      <c r="I44" s="459">
        <v>8807733</v>
      </c>
      <c r="J44" s="459">
        <f t="shared" si="2"/>
        <v>10380742</v>
      </c>
      <c r="K44" s="460">
        <v>0</v>
      </c>
      <c r="L44" s="460">
        <v>0</v>
      </c>
      <c r="M44" s="459">
        <v>0</v>
      </c>
      <c r="N44" s="460">
        <v>0</v>
      </c>
      <c r="O44" s="460">
        <v>0</v>
      </c>
      <c r="P44" s="537" t="s">
        <v>1705</v>
      </c>
    </row>
    <row r="45" spans="1:16" s="69" customFormat="1" ht="15.75">
      <c r="A45" s="239">
        <v>32</v>
      </c>
      <c r="B45" s="227" t="s">
        <v>142</v>
      </c>
      <c r="C45" s="243" t="s">
        <v>1748</v>
      </c>
      <c r="D45" s="232" t="s">
        <v>436</v>
      </c>
      <c r="E45" s="240" t="s">
        <v>1738</v>
      </c>
      <c r="F45" s="235">
        <v>42198</v>
      </c>
      <c r="G45" s="238" t="s">
        <v>1743</v>
      </c>
      <c r="H45" s="459">
        <v>4256447</v>
      </c>
      <c r="I45" s="459">
        <v>1554970</v>
      </c>
      <c r="J45" s="459">
        <f t="shared" si="2"/>
        <v>2701477</v>
      </c>
      <c r="K45" s="460">
        <v>0</v>
      </c>
      <c r="L45" s="460">
        <v>0</v>
      </c>
      <c r="M45" s="459">
        <v>0</v>
      </c>
      <c r="N45" s="460">
        <v>0</v>
      </c>
      <c r="O45" s="460">
        <v>0</v>
      </c>
      <c r="P45" s="537" t="s">
        <v>1705</v>
      </c>
    </row>
    <row r="46" spans="1:16" s="69" customFormat="1" ht="15.75">
      <c r="A46" s="239">
        <v>33</v>
      </c>
      <c r="B46" s="227" t="s">
        <v>142</v>
      </c>
      <c r="C46" s="244" t="s">
        <v>1749</v>
      </c>
      <c r="D46" s="237" t="s">
        <v>436</v>
      </c>
      <c r="E46" s="240" t="s">
        <v>1738</v>
      </c>
      <c r="F46" s="238" t="s">
        <v>1750</v>
      </c>
      <c r="G46" s="238" t="s">
        <v>1743</v>
      </c>
      <c r="H46" s="459">
        <v>9536250</v>
      </c>
      <c r="I46" s="459">
        <v>7572213</v>
      </c>
      <c r="J46" s="459">
        <f t="shared" si="2"/>
        <v>1964037</v>
      </c>
      <c r="K46" s="460">
        <v>0</v>
      </c>
      <c r="L46" s="460">
        <v>0</v>
      </c>
      <c r="M46" s="459">
        <v>0</v>
      </c>
      <c r="N46" s="460">
        <v>0</v>
      </c>
      <c r="O46" s="460">
        <v>0</v>
      </c>
      <c r="P46" s="537" t="s">
        <v>1705</v>
      </c>
    </row>
    <row r="47" spans="1:16" s="69" customFormat="1" ht="15.75">
      <c r="A47" s="239">
        <v>34</v>
      </c>
      <c r="B47" s="227" t="s">
        <v>142</v>
      </c>
      <c r="C47" s="244" t="s">
        <v>1751</v>
      </c>
      <c r="D47" s="237" t="s">
        <v>436</v>
      </c>
      <c r="E47" s="240" t="s">
        <v>1738</v>
      </c>
      <c r="F47" s="238" t="s">
        <v>1752</v>
      </c>
      <c r="G47" s="238" t="s">
        <v>1743</v>
      </c>
      <c r="H47" s="459">
        <v>9972566</v>
      </c>
      <c r="I47" s="459">
        <v>3577990</v>
      </c>
      <c r="J47" s="459">
        <f t="shared" si="2"/>
        <v>6394576</v>
      </c>
      <c r="K47" s="460">
        <v>0</v>
      </c>
      <c r="L47" s="460">
        <v>0</v>
      </c>
      <c r="M47" s="459">
        <v>0</v>
      </c>
      <c r="N47" s="460">
        <v>0</v>
      </c>
      <c r="O47" s="460">
        <v>0</v>
      </c>
      <c r="P47" s="537" t="s">
        <v>1705</v>
      </c>
    </row>
    <row r="48" spans="1:16" s="69" customFormat="1" ht="15.75">
      <c r="A48" s="239">
        <v>35</v>
      </c>
      <c r="B48" s="227" t="s">
        <v>142</v>
      </c>
      <c r="C48" s="244" t="s">
        <v>1753</v>
      </c>
      <c r="D48" s="237" t="s">
        <v>1799</v>
      </c>
      <c r="E48" s="240" t="s">
        <v>1738</v>
      </c>
      <c r="F48" s="238">
        <v>42793</v>
      </c>
      <c r="G48" s="238">
        <v>43732</v>
      </c>
      <c r="H48" s="459">
        <v>3165495</v>
      </c>
      <c r="I48" s="459">
        <v>545379</v>
      </c>
      <c r="J48" s="459">
        <f t="shared" si="2"/>
        <v>2620116</v>
      </c>
      <c r="K48" s="460">
        <v>0</v>
      </c>
      <c r="L48" s="460">
        <v>0</v>
      </c>
      <c r="M48" s="459">
        <v>0</v>
      </c>
      <c r="N48" s="460">
        <v>0</v>
      </c>
      <c r="O48" s="460">
        <v>0</v>
      </c>
      <c r="P48" s="537" t="s">
        <v>1705</v>
      </c>
    </row>
    <row r="49" spans="1:16" s="69" customFormat="1" ht="15.75">
      <c r="A49" s="239">
        <v>36</v>
      </c>
      <c r="B49" s="227" t="s">
        <v>142</v>
      </c>
      <c r="C49" s="244" t="s">
        <v>1754</v>
      </c>
      <c r="D49" s="237" t="s">
        <v>1800</v>
      </c>
      <c r="E49" s="240" t="s">
        <v>1738</v>
      </c>
      <c r="F49" s="238">
        <v>42647</v>
      </c>
      <c r="G49" s="238">
        <v>43761</v>
      </c>
      <c r="H49" s="459">
        <v>20578005</v>
      </c>
      <c r="I49" s="459">
        <v>18157245</v>
      </c>
      <c r="J49" s="459">
        <f t="shared" si="2"/>
        <v>2420760</v>
      </c>
      <c r="K49" s="460">
        <v>0</v>
      </c>
      <c r="L49" s="460">
        <v>2071683</v>
      </c>
      <c r="M49" s="459">
        <v>0</v>
      </c>
      <c r="N49" s="460">
        <v>0</v>
      </c>
      <c r="O49" s="460">
        <v>0</v>
      </c>
      <c r="P49" s="537" t="s">
        <v>1705</v>
      </c>
    </row>
    <row r="50" spans="1:16" s="69" customFormat="1" ht="15.75">
      <c r="A50" s="239">
        <v>37</v>
      </c>
      <c r="B50" s="227" t="s">
        <v>142</v>
      </c>
      <c r="C50" s="244" t="s">
        <v>1755</v>
      </c>
      <c r="D50" s="237" t="s">
        <v>1801</v>
      </c>
      <c r="E50" s="240" t="s">
        <v>1738</v>
      </c>
      <c r="F50" s="238">
        <v>42636</v>
      </c>
      <c r="G50" s="238">
        <v>43802</v>
      </c>
      <c r="H50" s="459">
        <v>2066299</v>
      </c>
      <c r="I50" s="459">
        <v>831578</v>
      </c>
      <c r="J50" s="459">
        <f t="shared" si="2"/>
        <v>1234721</v>
      </c>
      <c r="K50" s="460">
        <v>0</v>
      </c>
      <c r="L50" s="460">
        <v>0</v>
      </c>
      <c r="M50" s="459">
        <v>0</v>
      </c>
      <c r="N50" s="460">
        <v>0</v>
      </c>
      <c r="O50" s="460">
        <v>0</v>
      </c>
      <c r="P50" s="537" t="s">
        <v>1705</v>
      </c>
    </row>
    <row r="51" spans="1:16" s="69" customFormat="1" ht="15.75">
      <c r="A51" s="239">
        <v>38</v>
      </c>
      <c r="B51" s="227" t="s">
        <v>142</v>
      </c>
      <c r="C51" s="244" t="s">
        <v>1756</v>
      </c>
      <c r="D51" s="237" t="s">
        <v>1801</v>
      </c>
      <c r="E51" s="240" t="s">
        <v>1738</v>
      </c>
      <c r="F51" s="238">
        <v>42606</v>
      </c>
      <c r="G51" s="238">
        <v>43830</v>
      </c>
      <c r="H51" s="459">
        <v>11839938</v>
      </c>
      <c r="I51" s="459">
        <v>4434960</v>
      </c>
      <c r="J51" s="459">
        <f t="shared" si="2"/>
        <v>7404978</v>
      </c>
      <c r="K51" s="460">
        <v>0</v>
      </c>
      <c r="L51" s="460">
        <v>0</v>
      </c>
      <c r="M51" s="459">
        <v>0</v>
      </c>
      <c r="N51" s="460">
        <v>0</v>
      </c>
      <c r="O51" s="460">
        <v>0</v>
      </c>
      <c r="P51" s="537" t="s">
        <v>1705</v>
      </c>
    </row>
    <row r="52" spans="1:16" s="69" customFormat="1" ht="15.75">
      <c r="A52" s="239">
        <v>39</v>
      </c>
      <c r="B52" s="227" t="s">
        <v>142</v>
      </c>
      <c r="C52" s="244" t="s">
        <v>1757</v>
      </c>
      <c r="D52" s="237" t="s">
        <v>436</v>
      </c>
      <c r="E52" s="240" t="s">
        <v>1738</v>
      </c>
      <c r="F52" s="238">
        <v>42710</v>
      </c>
      <c r="G52" s="238">
        <v>43830</v>
      </c>
      <c r="H52" s="459">
        <v>1454090</v>
      </c>
      <c r="I52" s="459">
        <v>1000732</v>
      </c>
      <c r="J52" s="459">
        <f t="shared" si="2"/>
        <v>453358</v>
      </c>
      <c r="K52" s="460">
        <v>0</v>
      </c>
      <c r="L52" s="460">
        <v>0</v>
      </c>
      <c r="M52" s="459">
        <v>0</v>
      </c>
      <c r="N52" s="460">
        <v>0</v>
      </c>
      <c r="O52" s="460">
        <v>0</v>
      </c>
      <c r="P52" s="537" t="s">
        <v>1705</v>
      </c>
    </row>
    <row r="53" spans="1:16" s="69" customFormat="1" ht="15.75">
      <c r="A53" s="239">
        <v>40</v>
      </c>
      <c r="B53" s="227" t="s">
        <v>142</v>
      </c>
      <c r="C53" s="244" t="s">
        <v>1758</v>
      </c>
      <c r="D53" s="237" t="s">
        <v>436</v>
      </c>
      <c r="E53" s="240" t="s">
        <v>1738</v>
      </c>
      <c r="F53" s="238" t="s">
        <v>1759</v>
      </c>
      <c r="G53" s="238" t="s">
        <v>1760</v>
      </c>
      <c r="H53" s="459">
        <v>3845274</v>
      </c>
      <c r="I53" s="459">
        <v>1835737</v>
      </c>
      <c r="J53" s="459">
        <f t="shared" si="2"/>
        <v>2009537</v>
      </c>
      <c r="K53" s="460">
        <v>0</v>
      </c>
      <c r="L53" s="460">
        <v>0</v>
      </c>
      <c r="M53" s="459">
        <v>0</v>
      </c>
      <c r="N53" s="460">
        <v>0</v>
      </c>
      <c r="O53" s="460">
        <v>0</v>
      </c>
      <c r="P53" s="537" t="s">
        <v>1705</v>
      </c>
    </row>
    <row r="54" spans="1:16" s="69" customFormat="1" ht="15.75">
      <c r="A54" s="239">
        <v>41</v>
      </c>
      <c r="B54" s="227" t="s">
        <v>142</v>
      </c>
      <c r="C54" s="244" t="s">
        <v>1761</v>
      </c>
      <c r="D54" s="237" t="s">
        <v>417</v>
      </c>
      <c r="E54" s="240" t="s">
        <v>1738</v>
      </c>
      <c r="F54" s="238" t="s">
        <v>1762</v>
      </c>
      <c r="G54" s="238" t="s">
        <v>1763</v>
      </c>
      <c r="H54" s="459">
        <v>984522</v>
      </c>
      <c r="I54" s="459">
        <v>768228</v>
      </c>
      <c r="J54" s="459">
        <f t="shared" si="2"/>
        <v>216294</v>
      </c>
      <c r="K54" s="460">
        <v>0</v>
      </c>
      <c r="L54" s="460">
        <v>128595</v>
      </c>
      <c r="M54" s="459">
        <v>0</v>
      </c>
      <c r="N54" s="460">
        <v>0</v>
      </c>
      <c r="O54" s="460">
        <v>0</v>
      </c>
      <c r="P54" s="537" t="s">
        <v>1705</v>
      </c>
    </row>
    <row r="55" spans="1:16" s="69" customFormat="1" ht="15.75">
      <c r="A55" s="239">
        <v>42</v>
      </c>
      <c r="B55" s="227" t="s">
        <v>142</v>
      </c>
      <c r="C55" s="244" t="s">
        <v>1764</v>
      </c>
      <c r="D55" s="237" t="s">
        <v>436</v>
      </c>
      <c r="E55" s="240" t="s">
        <v>1738</v>
      </c>
      <c r="F55" s="238">
        <v>42907</v>
      </c>
      <c r="G55" s="238">
        <v>43809</v>
      </c>
      <c r="H55" s="459">
        <v>3034662</v>
      </c>
      <c r="I55" s="459">
        <v>370603</v>
      </c>
      <c r="J55" s="459">
        <f t="shared" si="2"/>
        <v>2664059</v>
      </c>
      <c r="K55" s="460">
        <v>0</v>
      </c>
      <c r="L55" s="460">
        <v>0</v>
      </c>
      <c r="M55" s="459">
        <v>0</v>
      </c>
      <c r="N55" s="460">
        <v>0</v>
      </c>
      <c r="O55" s="460">
        <v>0</v>
      </c>
      <c r="P55" s="536" t="s">
        <v>1705</v>
      </c>
    </row>
    <row r="56" spans="1:16" s="69" customFormat="1" ht="15.75">
      <c r="A56" s="239">
        <v>43</v>
      </c>
      <c r="B56" s="227" t="s">
        <v>142</v>
      </c>
      <c r="C56" s="244" t="s">
        <v>1765</v>
      </c>
      <c r="D56" s="237" t="s">
        <v>147</v>
      </c>
      <c r="E56" s="240" t="s">
        <v>1738</v>
      </c>
      <c r="F56" s="238">
        <v>42845</v>
      </c>
      <c r="G56" s="238">
        <v>43829</v>
      </c>
      <c r="H56" s="459">
        <v>8149032</v>
      </c>
      <c r="I56" s="459">
        <v>3811045</v>
      </c>
      <c r="J56" s="459">
        <f t="shared" si="2"/>
        <v>4337987</v>
      </c>
      <c r="K56" s="460">
        <v>0</v>
      </c>
      <c r="L56" s="460">
        <v>0</v>
      </c>
      <c r="M56" s="459">
        <v>0</v>
      </c>
      <c r="N56" s="460">
        <v>0</v>
      </c>
      <c r="O56" s="460">
        <v>0</v>
      </c>
      <c r="P56" s="537" t="s">
        <v>1705</v>
      </c>
    </row>
    <row r="57" spans="1:16" s="69" customFormat="1" ht="15.75">
      <c r="A57" s="239">
        <v>44</v>
      </c>
      <c r="B57" s="227" t="s">
        <v>142</v>
      </c>
      <c r="C57" s="243" t="s">
        <v>1766</v>
      </c>
      <c r="D57" s="245" t="s">
        <v>456</v>
      </c>
      <c r="E57" s="240" t="s">
        <v>1738</v>
      </c>
      <c r="F57" s="246">
        <v>42843</v>
      </c>
      <c r="G57" s="246">
        <v>43830</v>
      </c>
      <c r="H57" s="459">
        <v>13872792</v>
      </c>
      <c r="I57" s="459">
        <v>13870173</v>
      </c>
      <c r="J57" s="459">
        <f t="shared" si="2"/>
        <v>2619</v>
      </c>
      <c r="K57" s="460">
        <v>0</v>
      </c>
      <c r="L57" s="460">
        <v>0</v>
      </c>
      <c r="M57" s="459">
        <v>0</v>
      </c>
      <c r="N57" s="460">
        <v>0</v>
      </c>
      <c r="O57" s="460">
        <v>0</v>
      </c>
      <c r="P57" s="537" t="s">
        <v>1705</v>
      </c>
    </row>
    <row r="58" spans="1:16" s="69" customFormat="1" ht="15.75">
      <c r="A58" s="239">
        <v>45</v>
      </c>
      <c r="B58" s="227" t="s">
        <v>142</v>
      </c>
      <c r="C58" s="243" t="s">
        <v>1767</v>
      </c>
      <c r="D58" s="245" t="s">
        <v>436</v>
      </c>
      <c r="E58" s="240" t="s">
        <v>1738</v>
      </c>
      <c r="F58" s="246">
        <v>43056</v>
      </c>
      <c r="G58" s="246">
        <v>43605</v>
      </c>
      <c r="H58" s="459">
        <v>1732215</v>
      </c>
      <c r="I58" s="459">
        <v>278973</v>
      </c>
      <c r="J58" s="459">
        <f t="shared" si="2"/>
        <v>1453242</v>
      </c>
      <c r="K58" s="460">
        <v>0</v>
      </c>
      <c r="L58" s="460">
        <v>197309</v>
      </c>
      <c r="M58" s="459">
        <v>0</v>
      </c>
      <c r="N58" s="460">
        <v>0</v>
      </c>
      <c r="O58" s="460">
        <v>0</v>
      </c>
      <c r="P58" s="537" t="s">
        <v>1705</v>
      </c>
    </row>
    <row r="59" spans="1:16" s="69" customFormat="1" ht="15.75">
      <c r="A59" s="239">
        <v>46</v>
      </c>
      <c r="B59" s="227" t="s">
        <v>142</v>
      </c>
      <c r="C59" s="243" t="s">
        <v>1768</v>
      </c>
      <c r="D59" s="245" t="s">
        <v>436</v>
      </c>
      <c r="E59" s="240" t="s">
        <v>1738</v>
      </c>
      <c r="F59" s="246">
        <v>42955</v>
      </c>
      <c r="G59" s="246">
        <v>43769</v>
      </c>
      <c r="H59" s="459">
        <v>3286936</v>
      </c>
      <c r="I59" s="459">
        <v>713225</v>
      </c>
      <c r="J59" s="459">
        <f t="shared" si="2"/>
        <v>2573711</v>
      </c>
      <c r="K59" s="460">
        <v>0</v>
      </c>
      <c r="L59" s="460">
        <v>0</v>
      </c>
      <c r="M59" s="459">
        <v>0</v>
      </c>
      <c r="N59" s="460">
        <v>0</v>
      </c>
      <c r="O59" s="460">
        <v>0</v>
      </c>
      <c r="P59" s="536" t="s">
        <v>1705</v>
      </c>
    </row>
    <row r="60" spans="1:16" s="69" customFormat="1" ht="15.75">
      <c r="A60" s="239">
        <v>47</v>
      </c>
      <c r="B60" s="227" t="s">
        <v>142</v>
      </c>
      <c r="C60" s="243" t="s">
        <v>1769</v>
      </c>
      <c r="D60" s="245" t="s">
        <v>436</v>
      </c>
      <c r="E60" s="240" t="s">
        <v>1738</v>
      </c>
      <c r="F60" s="246">
        <v>43035</v>
      </c>
      <c r="G60" s="246">
        <v>43809</v>
      </c>
      <c r="H60" s="459">
        <v>5201543</v>
      </c>
      <c r="I60" s="459">
        <v>4301065</v>
      </c>
      <c r="J60" s="459">
        <f t="shared" si="2"/>
        <v>900478</v>
      </c>
      <c r="K60" s="460">
        <v>0</v>
      </c>
      <c r="L60" s="460">
        <v>0</v>
      </c>
      <c r="M60" s="459">
        <v>0</v>
      </c>
      <c r="N60" s="460">
        <v>0</v>
      </c>
      <c r="O60" s="460">
        <v>0</v>
      </c>
      <c r="P60" s="536" t="s">
        <v>1705</v>
      </c>
    </row>
    <row r="61" spans="1:16" s="69" customFormat="1" ht="15.75">
      <c r="A61" s="239">
        <v>48</v>
      </c>
      <c r="B61" s="227" t="s">
        <v>142</v>
      </c>
      <c r="C61" s="243" t="s">
        <v>1770</v>
      </c>
      <c r="D61" s="245" t="s">
        <v>157</v>
      </c>
      <c r="E61" s="240" t="s">
        <v>1738</v>
      </c>
      <c r="F61" s="246">
        <v>43063</v>
      </c>
      <c r="G61" s="246">
        <v>43792</v>
      </c>
      <c r="H61" s="459">
        <v>1423800</v>
      </c>
      <c r="I61" s="459">
        <v>1419542</v>
      </c>
      <c r="J61" s="459">
        <f t="shared" si="2"/>
        <v>4258</v>
      </c>
      <c r="K61" s="460">
        <v>0</v>
      </c>
      <c r="L61" s="460">
        <v>0</v>
      </c>
      <c r="M61" s="459">
        <v>0</v>
      </c>
      <c r="N61" s="460">
        <v>0</v>
      </c>
      <c r="O61" s="460">
        <v>0</v>
      </c>
      <c r="P61" s="536" t="s">
        <v>1705</v>
      </c>
    </row>
    <row r="62" spans="1:16" s="69" customFormat="1" ht="15.75">
      <c r="A62" s="239">
        <v>49</v>
      </c>
      <c r="B62" s="227" t="s">
        <v>142</v>
      </c>
      <c r="C62" s="243" t="s">
        <v>1771</v>
      </c>
      <c r="D62" s="245" t="s">
        <v>436</v>
      </c>
      <c r="E62" s="240" t="s">
        <v>1738</v>
      </c>
      <c r="F62" s="246">
        <v>42972</v>
      </c>
      <c r="G62" s="246">
        <v>43802</v>
      </c>
      <c r="H62" s="459">
        <v>422965</v>
      </c>
      <c r="I62" s="459">
        <v>250822</v>
      </c>
      <c r="J62" s="459">
        <f t="shared" si="2"/>
        <v>172143</v>
      </c>
      <c r="K62" s="460">
        <v>0</v>
      </c>
      <c r="L62" s="460">
        <v>0</v>
      </c>
      <c r="M62" s="459">
        <v>0</v>
      </c>
      <c r="N62" s="460">
        <v>0</v>
      </c>
      <c r="O62" s="460">
        <v>0</v>
      </c>
      <c r="P62" s="537" t="s">
        <v>1705</v>
      </c>
    </row>
    <row r="63" spans="1:16" s="69" customFormat="1" ht="15.75">
      <c r="A63" s="239">
        <v>50</v>
      </c>
      <c r="B63" s="227" t="s">
        <v>142</v>
      </c>
      <c r="C63" s="243" t="s">
        <v>1772</v>
      </c>
      <c r="D63" s="245" t="s">
        <v>436</v>
      </c>
      <c r="E63" s="240" t="s">
        <v>1738</v>
      </c>
      <c r="F63" s="246">
        <v>42741</v>
      </c>
      <c r="G63" s="246">
        <v>43830</v>
      </c>
      <c r="H63" s="459">
        <v>1552391</v>
      </c>
      <c r="I63" s="459">
        <v>1061224</v>
      </c>
      <c r="J63" s="459">
        <f t="shared" si="2"/>
        <v>491167</v>
      </c>
      <c r="K63" s="460">
        <v>0</v>
      </c>
      <c r="L63" s="460">
        <v>0</v>
      </c>
      <c r="M63" s="459">
        <v>0</v>
      </c>
      <c r="N63" s="460">
        <v>0</v>
      </c>
      <c r="O63" s="460">
        <v>0</v>
      </c>
      <c r="P63" s="537" t="s">
        <v>1705</v>
      </c>
    </row>
    <row r="64" spans="1:16" s="69" customFormat="1" ht="15.75">
      <c r="A64" s="239">
        <v>51</v>
      </c>
      <c r="B64" s="227" t="s">
        <v>142</v>
      </c>
      <c r="C64" s="243" t="s">
        <v>1773</v>
      </c>
      <c r="D64" s="245" t="s">
        <v>436</v>
      </c>
      <c r="E64" s="240" t="s">
        <v>1738</v>
      </c>
      <c r="F64" s="246">
        <v>43025</v>
      </c>
      <c r="G64" s="246">
        <v>43624</v>
      </c>
      <c r="H64" s="459">
        <v>1856274</v>
      </c>
      <c r="I64" s="459">
        <v>171922</v>
      </c>
      <c r="J64" s="459">
        <f t="shared" si="2"/>
        <v>1684352</v>
      </c>
      <c r="K64" s="460">
        <v>0</v>
      </c>
      <c r="L64" s="460">
        <v>0</v>
      </c>
      <c r="M64" s="459">
        <v>0</v>
      </c>
      <c r="N64" s="460">
        <v>0</v>
      </c>
      <c r="O64" s="460">
        <v>0</v>
      </c>
      <c r="P64" s="536" t="s">
        <v>1705</v>
      </c>
    </row>
    <row r="65" spans="1:16" s="69" customFormat="1" ht="15.75">
      <c r="A65" s="239">
        <v>52</v>
      </c>
      <c r="B65" s="227" t="s">
        <v>142</v>
      </c>
      <c r="C65" s="243" t="s">
        <v>1774</v>
      </c>
      <c r="D65" s="245" t="s">
        <v>449</v>
      </c>
      <c r="E65" s="240" t="s">
        <v>1738</v>
      </c>
      <c r="F65" s="246">
        <v>43112</v>
      </c>
      <c r="G65" s="246">
        <v>43761</v>
      </c>
      <c r="H65" s="459">
        <v>17763796</v>
      </c>
      <c r="I65" s="459">
        <v>7835260</v>
      </c>
      <c r="J65" s="459">
        <f t="shared" si="2"/>
        <v>9928536</v>
      </c>
      <c r="K65" s="460">
        <v>0</v>
      </c>
      <c r="L65" s="460">
        <v>0</v>
      </c>
      <c r="M65" s="459">
        <v>0</v>
      </c>
      <c r="N65" s="460">
        <v>0</v>
      </c>
      <c r="O65" s="460">
        <v>0</v>
      </c>
      <c r="P65" s="536" t="s">
        <v>1705</v>
      </c>
    </row>
    <row r="66" spans="1:16" s="69" customFormat="1" ht="15.75">
      <c r="A66" s="239">
        <v>53</v>
      </c>
      <c r="B66" s="227" t="s">
        <v>142</v>
      </c>
      <c r="C66" s="243" t="s">
        <v>1775</v>
      </c>
      <c r="D66" s="245" t="s">
        <v>436</v>
      </c>
      <c r="E66" s="240" t="s">
        <v>1738</v>
      </c>
      <c r="F66" s="246">
        <v>43136</v>
      </c>
      <c r="G66" s="246">
        <v>43785</v>
      </c>
      <c r="H66" s="459">
        <v>5166870</v>
      </c>
      <c r="I66" s="459">
        <v>809385</v>
      </c>
      <c r="J66" s="459">
        <f t="shared" si="2"/>
        <v>4357485</v>
      </c>
      <c r="K66" s="460">
        <v>0</v>
      </c>
      <c r="L66" s="460">
        <v>0</v>
      </c>
      <c r="M66" s="459">
        <v>0</v>
      </c>
      <c r="N66" s="460">
        <v>0</v>
      </c>
      <c r="O66" s="460">
        <v>0</v>
      </c>
      <c r="P66" s="536" t="s">
        <v>1705</v>
      </c>
    </row>
    <row r="67" spans="1:16" s="69" customFormat="1" ht="15.75">
      <c r="A67" s="239">
        <v>54</v>
      </c>
      <c r="B67" s="227" t="s">
        <v>142</v>
      </c>
      <c r="C67" s="243" t="s">
        <v>1776</v>
      </c>
      <c r="D67" s="245" t="s">
        <v>436</v>
      </c>
      <c r="E67" s="240" t="s">
        <v>1738</v>
      </c>
      <c r="F67" s="246">
        <v>42965</v>
      </c>
      <c r="G67" s="246">
        <v>43804</v>
      </c>
      <c r="H67" s="459">
        <v>2165628</v>
      </c>
      <c r="I67" s="459">
        <v>1155982</v>
      </c>
      <c r="J67" s="459">
        <f t="shared" si="2"/>
        <v>1009646</v>
      </c>
      <c r="K67" s="460">
        <v>0</v>
      </c>
      <c r="L67" s="460">
        <v>0</v>
      </c>
      <c r="M67" s="459">
        <v>0</v>
      </c>
      <c r="N67" s="460">
        <v>0</v>
      </c>
      <c r="O67" s="460">
        <v>0</v>
      </c>
      <c r="P67" s="537" t="s">
        <v>1705</v>
      </c>
    </row>
    <row r="68" spans="1:16" s="69" customFormat="1" ht="15.75">
      <c r="A68" s="239">
        <v>55</v>
      </c>
      <c r="B68" s="227" t="s">
        <v>142</v>
      </c>
      <c r="C68" s="243" t="s">
        <v>1777</v>
      </c>
      <c r="D68" s="245" t="s">
        <v>436</v>
      </c>
      <c r="E68" s="240" t="s">
        <v>1738</v>
      </c>
      <c r="F68" s="246">
        <v>43171</v>
      </c>
      <c r="G68" s="246">
        <v>43830</v>
      </c>
      <c r="H68" s="459">
        <v>3592043</v>
      </c>
      <c r="I68" s="459">
        <v>884402</v>
      </c>
      <c r="J68" s="459">
        <f t="shared" si="2"/>
        <v>2707641</v>
      </c>
      <c r="K68" s="460">
        <v>0</v>
      </c>
      <c r="L68" s="460">
        <v>0</v>
      </c>
      <c r="M68" s="459">
        <v>0</v>
      </c>
      <c r="N68" s="460">
        <v>0</v>
      </c>
      <c r="O68" s="460">
        <v>0</v>
      </c>
      <c r="P68" s="536" t="s">
        <v>1705</v>
      </c>
    </row>
    <row r="69" spans="1:16" s="69" customFormat="1" ht="15.75">
      <c r="A69" s="239">
        <v>56</v>
      </c>
      <c r="B69" s="227" t="s">
        <v>142</v>
      </c>
      <c r="C69" s="233" t="s">
        <v>1778</v>
      </c>
      <c r="D69" s="232" t="s">
        <v>417</v>
      </c>
      <c r="E69" s="240" t="s">
        <v>1738</v>
      </c>
      <c r="F69" s="242" t="s">
        <v>1779</v>
      </c>
      <c r="G69" s="247" t="s">
        <v>1780</v>
      </c>
      <c r="H69" s="459">
        <v>19072586</v>
      </c>
      <c r="I69" s="459">
        <v>5253810</v>
      </c>
      <c r="J69" s="459">
        <f t="shared" si="2"/>
        <v>13818776</v>
      </c>
      <c r="K69" s="460">
        <v>0</v>
      </c>
      <c r="L69" s="460">
        <v>0</v>
      </c>
      <c r="M69" s="459">
        <v>0</v>
      </c>
      <c r="N69" s="460">
        <v>0</v>
      </c>
      <c r="O69" s="460">
        <v>0</v>
      </c>
      <c r="P69" s="536" t="s">
        <v>1705</v>
      </c>
    </row>
    <row r="70" spans="1:16" s="69" customFormat="1" ht="15.75">
      <c r="A70" s="239">
        <v>57</v>
      </c>
      <c r="B70" s="227" t="s">
        <v>142</v>
      </c>
      <c r="C70" s="233" t="s">
        <v>1781</v>
      </c>
      <c r="D70" s="232" t="s">
        <v>436</v>
      </c>
      <c r="E70" s="240" t="s">
        <v>1738</v>
      </c>
      <c r="F70" s="234">
        <v>43388</v>
      </c>
      <c r="G70" s="234">
        <v>44134</v>
      </c>
      <c r="H70" s="459">
        <v>8254100</v>
      </c>
      <c r="I70" s="459">
        <v>0</v>
      </c>
      <c r="J70" s="459">
        <f t="shared" si="2"/>
        <v>8254100</v>
      </c>
      <c r="K70" s="460">
        <v>0</v>
      </c>
      <c r="L70" s="460">
        <v>0</v>
      </c>
      <c r="M70" s="459">
        <v>0</v>
      </c>
      <c r="N70" s="460">
        <v>0</v>
      </c>
      <c r="O70" s="460">
        <v>0</v>
      </c>
      <c r="P70" s="538" t="s">
        <v>1705</v>
      </c>
    </row>
    <row r="71" spans="1:16" s="69" customFormat="1" ht="15.75">
      <c r="A71" s="239">
        <v>58</v>
      </c>
      <c r="B71" s="227" t="s">
        <v>142</v>
      </c>
      <c r="C71" s="233" t="s">
        <v>1782</v>
      </c>
      <c r="D71" s="232" t="s">
        <v>436</v>
      </c>
      <c r="E71" s="240" t="s">
        <v>1738</v>
      </c>
      <c r="F71" s="238" t="s">
        <v>1783</v>
      </c>
      <c r="G71" s="238" t="s">
        <v>1784</v>
      </c>
      <c r="H71" s="459">
        <v>1640200</v>
      </c>
      <c r="I71" s="459">
        <v>0</v>
      </c>
      <c r="J71" s="459">
        <f t="shared" si="2"/>
        <v>1640200</v>
      </c>
      <c r="K71" s="460">
        <v>0</v>
      </c>
      <c r="L71" s="460">
        <v>0</v>
      </c>
      <c r="M71" s="459">
        <v>0</v>
      </c>
      <c r="N71" s="460">
        <v>0</v>
      </c>
      <c r="O71" s="460">
        <v>0</v>
      </c>
      <c r="P71" s="538" t="s">
        <v>1705</v>
      </c>
    </row>
    <row r="72" spans="1:16" s="69" customFormat="1" ht="15.75">
      <c r="A72" s="239">
        <v>59</v>
      </c>
      <c r="B72" s="227" t="s">
        <v>142</v>
      </c>
      <c r="C72" s="233" t="s">
        <v>1785</v>
      </c>
      <c r="D72" s="232" t="s">
        <v>436</v>
      </c>
      <c r="E72" s="240" t="s">
        <v>1738</v>
      </c>
      <c r="F72" s="234">
        <v>43465</v>
      </c>
      <c r="G72" s="238" t="s">
        <v>1786</v>
      </c>
      <c r="H72" s="459">
        <v>10503332</v>
      </c>
      <c r="I72" s="459">
        <v>0</v>
      </c>
      <c r="J72" s="459">
        <v>6300000</v>
      </c>
      <c r="K72" s="460">
        <v>0</v>
      </c>
      <c r="L72" s="460">
        <v>0</v>
      </c>
      <c r="M72" s="459">
        <v>0</v>
      </c>
      <c r="N72" s="460">
        <v>0</v>
      </c>
      <c r="O72" s="460">
        <v>0</v>
      </c>
      <c r="P72" s="538" t="s">
        <v>1705</v>
      </c>
    </row>
    <row r="73" spans="1:16" s="69" customFormat="1" ht="25.5">
      <c r="A73" s="239">
        <v>60</v>
      </c>
      <c r="B73" s="227" t="s">
        <v>142</v>
      </c>
      <c r="C73" s="233" t="s">
        <v>1787</v>
      </c>
      <c r="D73" s="232" t="s">
        <v>436</v>
      </c>
      <c r="E73" s="240" t="s">
        <v>1738</v>
      </c>
      <c r="F73" s="238" t="s">
        <v>1788</v>
      </c>
      <c r="G73" s="238" t="s">
        <v>1789</v>
      </c>
      <c r="H73" s="459">
        <v>1958435</v>
      </c>
      <c r="I73" s="459">
        <v>0</v>
      </c>
      <c r="J73" s="459">
        <f t="shared" si="2"/>
        <v>1958435</v>
      </c>
      <c r="K73" s="460">
        <v>0</v>
      </c>
      <c r="L73" s="460">
        <v>0</v>
      </c>
      <c r="M73" s="459">
        <v>0</v>
      </c>
      <c r="N73" s="460">
        <v>0</v>
      </c>
      <c r="O73" s="460">
        <v>0</v>
      </c>
      <c r="P73" s="538" t="s">
        <v>1705</v>
      </c>
    </row>
    <row r="74" spans="1:16" s="69" customFormat="1" ht="25.5">
      <c r="A74" s="239">
        <v>61</v>
      </c>
      <c r="B74" s="227" t="s">
        <v>142</v>
      </c>
      <c r="C74" s="233" t="s">
        <v>1790</v>
      </c>
      <c r="D74" s="232" t="s">
        <v>436</v>
      </c>
      <c r="E74" s="240" t="s">
        <v>1738</v>
      </c>
      <c r="F74" s="238" t="s">
        <v>1791</v>
      </c>
      <c r="G74" s="238" t="s">
        <v>1792</v>
      </c>
      <c r="H74" s="459">
        <v>1679013</v>
      </c>
      <c r="I74" s="459">
        <v>0</v>
      </c>
      <c r="J74" s="459">
        <v>850000</v>
      </c>
      <c r="K74" s="460">
        <v>0</v>
      </c>
      <c r="L74" s="460">
        <v>0</v>
      </c>
      <c r="M74" s="459">
        <v>0</v>
      </c>
      <c r="N74" s="460">
        <v>0</v>
      </c>
      <c r="O74" s="460">
        <v>0</v>
      </c>
      <c r="P74" s="538" t="s">
        <v>1705</v>
      </c>
    </row>
    <row r="75" spans="1:16" s="69" customFormat="1" ht="15.75">
      <c r="A75" s="239">
        <v>62</v>
      </c>
      <c r="B75" s="227" t="s">
        <v>142</v>
      </c>
      <c r="C75" s="233" t="s">
        <v>1793</v>
      </c>
      <c r="D75" s="232" t="s">
        <v>351</v>
      </c>
      <c r="E75" s="240" t="s">
        <v>1738</v>
      </c>
      <c r="F75" s="242" t="s">
        <v>1794</v>
      </c>
      <c r="G75" s="247" t="s">
        <v>1795</v>
      </c>
      <c r="H75" s="459">
        <v>5687600</v>
      </c>
      <c r="I75" s="459">
        <v>0</v>
      </c>
      <c r="J75" s="459">
        <v>2850000</v>
      </c>
      <c r="K75" s="460">
        <v>0</v>
      </c>
      <c r="L75" s="460">
        <v>0</v>
      </c>
      <c r="M75" s="459">
        <v>0</v>
      </c>
      <c r="N75" s="460">
        <v>0</v>
      </c>
      <c r="O75" s="460">
        <v>0</v>
      </c>
      <c r="P75" s="538" t="s">
        <v>1705</v>
      </c>
    </row>
    <row r="76" spans="1:16" s="69" customFormat="1" ht="15.75">
      <c r="A76" s="239">
        <v>63</v>
      </c>
      <c r="B76" s="227" t="s">
        <v>142</v>
      </c>
      <c r="C76" s="233" t="s">
        <v>1796</v>
      </c>
      <c r="D76" s="232" t="s">
        <v>436</v>
      </c>
      <c r="E76" s="240" t="s">
        <v>1738</v>
      </c>
      <c r="F76" s="238"/>
      <c r="G76" s="238"/>
      <c r="H76" s="459">
        <v>2500000</v>
      </c>
      <c r="I76" s="459">
        <v>0</v>
      </c>
      <c r="J76" s="459">
        <f t="shared" si="2"/>
        <v>2500000</v>
      </c>
      <c r="K76" s="460">
        <v>0</v>
      </c>
      <c r="L76" s="460">
        <v>0</v>
      </c>
      <c r="M76" s="459">
        <v>0</v>
      </c>
      <c r="N76" s="460">
        <v>0</v>
      </c>
      <c r="O76" s="460">
        <v>0</v>
      </c>
      <c r="P76" s="538" t="s">
        <v>1797</v>
      </c>
    </row>
    <row r="77" spans="1:16" s="69" customFormat="1" ht="16.5" thickBot="1">
      <c r="A77" s="250">
        <v>64</v>
      </c>
      <c r="B77" s="227" t="s">
        <v>142</v>
      </c>
      <c r="C77" s="249" t="s">
        <v>1798</v>
      </c>
      <c r="D77" s="248" t="s">
        <v>436</v>
      </c>
      <c r="E77" s="251" t="s">
        <v>1738</v>
      </c>
      <c r="F77" s="252"/>
      <c r="G77" s="253"/>
      <c r="H77" s="462">
        <v>3500000</v>
      </c>
      <c r="I77" s="462">
        <v>0</v>
      </c>
      <c r="J77" s="462">
        <f t="shared" si="2"/>
        <v>3500000</v>
      </c>
      <c r="K77" s="463">
        <v>0</v>
      </c>
      <c r="L77" s="463">
        <v>0</v>
      </c>
      <c r="M77" s="462">
        <v>0</v>
      </c>
      <c r="N77" s="463">
        <v>0</v>
      </c>
      <c r="O77" s="463">
        <v>0</v>
      </c>
      <c r="P77" s="539" t="s">
        <v>1797</v>
      </c>
    </row>
    <row r="78" spans="1:16" s="438" customFormat="1" ht="30" customHeight="1" thickBot="1">
      <c r="A78" s="775" t="s">
        <v>31</v>
      </c>
      <c r="B78" s="776"/>
      <c r="C78" s="776"/>
      <c r="D78" s="776"/>
      <c r="E78" s="777"/>
      <c r="F78" s="437"/>
      <c r="G78" s="437"/>
      <c r="H78" s="45">
        <f>SUM(H14:H77)</f>
        <v>280172700</v>
      </c>
      <c r="I78" s="45">
        <f t="shared" ref="I78:L78" si="3">SUM(I14:I77)</f>
        <v>131865990</v>
      </c>
      <c r="J78" s="45">
        <f t="shared" si="3"/>
        <v>140260365</v>
      </c>
      <c r="K78" s="45">
        <f t="shared" si="3"/>
        <v>0</v>
      </c>
      <c r="L78" s="45">
        <f t="shared" si="3"/>
        <v>2531605</v>
      </c>
      <c r="M78" s="45"/>
      <c r="N78" s="45"/>
      <c r="O78" s="45"/>
      <c r="P78" s="540"/>
    </row>
    <row r="79" spans="1:16" ht="15" customHeight="1" thickBot="1">
      <c r="A79" s="572"/>
      <c r="B79" s="125"/>
      <c r="C79" s="581"/>
      <c r="D79" s="581"/>
      <c r="E79" s="581"/>
      <c r="F79" s="125"/>
      <c r="G79" s="125"/>
      <c r="H79" s="505"/>
      <c r="I79" s="505"/>
      <c r="J79" s="505"/>
      <c r="K79" s="505"/>
      <c r="L79" s="505"/>
      <c r="M79" s="505"/>
      <c r="N79" s="505"/>
      <c r="O79" s="505"/>
      <c r="P79" s="541"/>
    </row>
    <row r="80" spans="1:16" ht="30" customHeight="1" thickBot="1">
      <c r="A80" s="781" t="s">
        <v>75</v>
      </c>
      <c r="B80" s="782"/>
      <c r="C80" s="782"/>
      <c r="D80" s="782"/>
      <c r="E80" s="782"/>
      <c r="F80" s="782"/>
      <c r="G80" s="782"/>
      <c r="H80" s="782"/>
      <c r="I80" s="782"/>
      <c r="J80" s="782"/>
      <c r="K80" s="782"/>
      <c r="L80" s="782"/>
      <c r="M80" s="782"/>
      <c r="N80" s="782"/>
      <c r="O80" s="782"/>
      <c r="P80" s="783"/>
    </row>
    <row r="81" spans="1:16" s="69" customFormat="1" ht="39.950000000000003" customHeight="1">
      <c r="A81" s="254">
        <v>1</v>
      </c>
      <c r="B81" s="255" t="s">
        <v>142</v>
      </c>
      <c r="C81" s="256" t="s">
        <v>77</v>
      </c>
      <c r="D81" s="255" t="s">
        <v>78</v>
      </c>
      <c r="E81" s="255" t="s">
        <v>79</v>
      </c>
      <c r="F81" s="255">
        <v>2017</v>
      </c>
      <c r="G81" s="255">
        <v>2019</v>
      </c>
      <c r="H81" s="464">
        <v>110000</v>
      </c>
      <c r="I81" s="465">
        <v>102949</v>
      </c>
      <c r="J81" s="464">
        <v>7051</v>
      </c>
      <c r="K81" s="464">
        <v>0</v>
      </c>
      <c r="L81" s="464">
        <v>0</v>
      </c>
      <c r="M81" s="464">
        <v>5000</v>
      </c>
      <c r="N81" s="464">
        <v>2051</v>
      </c>
      <c r="O81" s="464">
        <v>0</v>
      </c>
      <c r="P81" s="257" t="s">
        <v>80</v>
      </c>
    </row>
    <row r="82" spans="1:16" s="69" customFormat="1" ht="39.950000000000003" customHeight="1">
      <c r="A82" s="258">
        <v>2</v>
      </c>
      <c r="B82" s="255" t="s">
        <v>142</v>
      </c>
      <c r="C82" s="64" t="s">
        <v>81</v>
      </c>
      <c r="D82" s="63" t="s">
        <v>78</v>
      </c>
      <c r="E82" s="63" t="s">
        <v>79</v>
      </c>
      <c r="F82" s="63">
        <v>2017</v>
      </c>
      <c r="G82" s="63">
        <v>2019</v>
      </c>
      <c r="H82" s="466">
        <v>95000</v>
      </c>
      <c r="I82" s="467">
        <v>33623</v>
      </c>
      <c r="J82" s="466">
        <v>61377</v>
      </c>
      <c r="K82" s="466">
        <v>0</v>
      </c>
      <c r="L82" s="466">
        <v>0</v>
      </c>
      <c r="M82" s="466">
        <v>20000</v>
      </c>
      <c r="N82" s="466">
        <v>20000</v>
      </c>
      <c r="O82" s="466">
        <v>21377</v>
      </c>
      <c r="P82" s="260" t="s">
        <v>80</v>
      </c>
    </row>
    <row r="83" spans="1:16" s="69" customFormat="1" ht="69" customHeight="1">
      <c r="A83" s="258">
        <v>3</v>
      </c>
      <c r="B83" s="255" t="s">
        <v>142</v>
      </c>
      <c r="C83" s="64" t="s">
        <v>82</v>
      </c>
      <c r="D83" s="63" t="s">
        <v>83</v>
      </c>
      <c r="E83" s="63" t="s">
        <v>79</v>
      </c>
      <c r="F83" s="63">
        <v>2017</v>
      </c>
      <c r="G83" s="63">
        <v>2019</v>
      </c>
      <c r="H83" s="466">
        <v>137500</v>
      </c>
      <c r="I83" s="467">
        <v>69971</v>
      </c>
      <c r="J83" s="466">
        <v>67529</v>
      </c>
      <c r="K83" s="466">
        <v>0</v>
      </c>
      <c r="L83" s="466">
        <v>0</v>
      </c>
      <c r="M83" s="466">
        <v>20000</v>
      </c>
      <c r="N83" s="466">
        <v>20000</v>
      </c>
      <c r="O83" s="466">
        <v>27529</v>
      </c>
      <c r="P83" s="260" t="s">
        <v>80</v>
      </c>
    </row>
    <row r="84" spans="1:16" s="69" customFormat="1" ht="39.950000000000003" customHeight="1">
      <c r="A84" s="258">
        <v>4</v>
      </c>
      <c r="B84" s="255" t="s">
        <v>142</v>
      </c>
      <c r="C84" s="64" t="s">
        <v>84</v>
      </c>
      <c r="D84" s="63" t="s">
        <v>78</v>
      </c>
      <c r="E84" s="63" t="s">
        <v>79</v>
      </c>
      <c r="F84" s="63">
        <v>2017</v>
      </c>
      <c r="G84" s="63">
        <v>2019</v>
      </c>
      <c r="H84" s="466">
        <v>147500</v>
      </c>
      <c r="I84" s="467">
        <v>59000</v>
      </c>
      <c r="J84" s="466">
        <v>88500</v>
      </c>
      <c r="K84" s="466">
        <v>0</v>
      </c>
      <c r="L84" s="466">
        <v>0</v>
      </c>
      <c r="M84" s="466">
        <v>30000</v>
      </c>
      <c r="N84" s="466">
        <v>30000</v>
      </c>
      <c r="O84" s="466">
        <v>28500</v>
      </c>
      <c r="P84" s="260" t="s">
        <v>80</v>
      </c>
    </row>
    <row r="85" spans="1:16" s="69" customFormat="1" ht="63" customHeight="1">
      <c r="A85" s="258">
        <v>5</v>
      </c>
      <c r="B85" s="255" t="s">
        <v>142</v>
      </c>
      <c r="C85" s="64" t="s">
        <v>85</v>
      </c>
      <c r="D85" s="63" t="s">
        <v>78</v>
      </c>
      <c r="E85" s="63" t="s">
        <v>79</v>
      </c>
      <c r="F85" s="63">
        <v>2017</v>
      </c>
      <c r="G85" s="63">
        <v>2019</v>
      </c>
      <c r="H85" s="466">
        <v>40000</v>
      </c>
      <c r="I85" s="467">
        <v>30093</v>
      </c>
      <c r="J85" s="466">
        <v>9907</v>
      </c>
      <c r="K85" s="466">
        <v>0</v>
      </c>
      <c r="L85" s="466">
        <v>0</v>
      </c>
      <c r="M85" s="466">
        <v>5000</v>
      </c>
      <c r="N85" s="466">
        <v>4907</v>
      </c>
      <c r="O85" s="466">
        <v>0</v>
      </c>
      <c r="P85" s="260" t="s">
        <v>80</v>
      </c>
    </row>
    <row r="86" spans="1:16" s="69" customFormat="1" ht="39.950000000000003" customHeight="1">
      <c r="A86" s="258">
        <v>6</v>
      </c>
      <c r="B86" s="255" t="s">
        <v>142</v>
      </c>
      <c r="C86" s="64" t="s">
        <v>86</v>
      </c>
      <c r="D86" s="63" t="s">
        <v>87</v>
      </c>
      <c r="E86" s="63" t="s">
        <v>79</v>
      </c>
      <c r="F86" s="63">
        <v>2017</v>
      </c>
      <c r="G86" s="63">
        <v>2019</v>
      </c>
      <c r="H86" s="466">
        <v>50000</v>
      </c>
      <c r="I86" s="467">
        <v>40231</v>
      </c>
      <c r="J86" s="466">
        <v>9769</v>
      </c>
      <c r="K86" s="466">
        <v>0</v>
      </c>
      <c r="L86" s="466">
        <v>0</v>
      </c>
      <c r="M86" s="466">
        <v>5000</v>
      </c>
      <c r="N86" s="466">
        <v>4769</v>
      </c>
      <c r="O86" s="466">
        <v>0</v>
      </c>
      <c r="P86" s="260" t="s">
        <v>80</v>
      </c>
    </row>
    <row r="87" spans="1:16" s="69" customFormat="1" ht="39.950000000000003" customHeight="1">
      <c r="A87" s="258">
        <v>7</v>
      </c>
      <c r="B87" s="255" t="s">
        <v>142</v>
      </c>
      <c r="C87" s="64" t="s">
        <v>88</v>
      </c>
      <c r="D87" s="63" t="s">
        <v>83</v>
      </c>
      <c r="E87" s="63" t="s">
        <v>79</v>
      </c>
      <c r="F87" s="63">
        <v>2018</v>
      </c>
      <c r="G87" s="63">
        <v>2019</v>
      </c>
      <c r="H87" s="466">
        <v>50000</v>
      </c>
      <c r="I87" s="467">
        <v>19380</v>
      </c>
      <c r="J87" s="466">
        <v>30620</v>
      </c>
      <c r="K87" s="466">
        <v>0</v>
      </c>
      <c r="L87" s="466">
        <v>0</v>
      </c>
      <c r="M87" s="466">
        <v>15000</v>
      </c>
      <c r="N87" s="466">
        <v>15000</v>
      </c>
      <c r="O87" s="466">
        <v>620</v>
      </c>
      <c r="P87" s="260" t="s">
        <v>80</v>
      </c>
    </row>
    <row r="88" spans="1:16" s="69" customFormat="1" ht="39.950000000000003" customHeight="1">
      <c r="A88" s="258">
        <v>8</v>
      </c>
      <c r="B88" s="255" t="s">
        <v>142</v>
      </c>
      <c r="C88" s="64" t="s">
        <v>89</v>
      </c>
      <c r="D88" s="63" t="s">
        <v>90</v>
      </c>
      <c r="E88" s="63" t="s">
        <v>79</v>
      </c>
      <c r="F88" s="63">
        <v>2018</v>
      </c>
      <c r="G88" s="63">
        <v>2019</v>
      </c>
      <c r="H88" s="466">
        <v>113000</v>
      </c>
      <c r="I88" s="467">
        <v>41132</v>
      </c>
      <c r="J88" s="466">
        <v>71868</v>
      </c>
      <c r="K88" s="466">
        <v>0</v>
      </c>
      <c r="L88" s="466">
        <v>15994</v>
      </c>
      <c r="M88" s="466">
        <v>25000</v>
      </c>
      <c r="N88" s="466">
        <v>25000</v>
      </c>
      <c r="O88" s="466">
        <v>5874</v>
      </c>
      <c r="P88" s="260" t="s">
        <v>80</v>
      </c>
    </row>
    <row r="89" spans="1:16" s="69" customFormat="1" ht="39.950000000000003" customHeight="1">
      <c r="A89" s="258">
        <v>9</v>
      </c>
      <c r="B89" s="255" t="s">
        <v>142</v>
      </c>
      <c r="C89" s="64" t="s">
        <v>91</v>
      </c>
      <c r="D89" s="63" t="s">
        <v>92</v>
      </c>
      <c r="E89" s="63" t="s">
        <v>79</v>
      </c>
      <c r="F89" s="63">
        <v>2018</v>
      </c>
      <c r="G89" s="63">
        <v>2019</v>
      </c>
      <c r="H89" s="466">
        <v>95000</v>
      </c>
      <c r="I89" s="467">
        <v>27778</v>
      </c>
      <c r="J89" s="466">
        <v>67222</v>
      </c>
      <c r="K89" s="466">
        <v>0</v>
      </c>
      <c r="L89" s="466">
        <v>8681</v>
      </c>
      <c r="M89" s="466">
        <v>25000</v>
      </c>
      <c r="N89" s="466">
        <v>25000</v>
      </c>
      <c r="O89" s="466">
        <v>5841</v>
      </c>
      <c r="P89" s="260" t="s">
        <v>80</v>
      </c>
    </row>
    <row r="90" spans="1:16" s="69" customFormat="1" ht="39.950000000000003" customHeight="1">
      <c r="A90" s="258">
        <v>10</v>
      </c>
      <c r="B90" s="255" t="s">
        <v>142</v>
      </c>
      <c r="C90" s="64" t="s">
        <v>93</v>
      </c>
      <c r="D90" s="63" t="s">
        <v>83</v>
      </c>
      <c r="E90" s="63" t="s">
        <v>79</v>
      </c>
      <c r="F90" s="63">
        <v>2018</v>
      </c>
      <c r="G90" s="63">
        <v>2019</v>
      </c>
      <c r="H90" s="466">
        <v>135000</v>
      </c>
      <c r="I90" s="467">
        <v>0</v>
      </c>
      <c r="J90" s="466">
        <v>135000</v>
      </c>
      <c r="K90" s="466">
        <v>0</v>
      </c>
      <c r="L90" s="466">
        <v>30871</v>
      </c>
      <c r="M90" s="466">
        <v>50000</v>
      </c>
      <c r="N90" s="466">
        <v>50000</v>
      </c>
      <c r="O90" s="466">
        <v>4129</v>
      </c>
      <c r="P90" s="260" t="s">
        <v>80</v>
      </c>
    </row>
    <row r="91" spans="1:16" s="69" customFormat="1" ht="39.950000000000003" customHeight="1">
      <c r="A91" s="258">
        <v>11</v>
      </c>
      <c r="B91" s="255" t="s">
        <v>142</v>
      </c>
      <c r="C91" s="64" t="s">
        <v>94</v>
      </c>
      <c r="D91" s="63" t="s">
        <v>78</v>
      </c>
      <c r="E91" s="63" t="s">
        <v>79</v>
      </c>
      <c r="F91" s="63">
        <v>2018</v>
      </c>
      <c r="G91" s="63">
        <v>2019</v>
      </c>
      <c r="H91" s="466">
        <v>130000</v>
      </c>
      <c r="I91" s="467">
        <v>19838</v>
      </c>
      <c r="J91" s="466">
        <v>110162</v>
      </c>
      <c r="K91" s="466">
        <v>0</v>
      </c>
      <c r="L91" s="466">
        <v>0</v>
      </c>
      <c r="M91" s="466">
        <v>50000</v>
      </c>
      <c r="N91" s="466">
        <v>50000</v>
      </c>
      <c r="O91" s="466">
        <v>10162</v>
      </c>
      <c r="P91" s="260" t="s">
        <v>80</v>
      </c>
    </row>
    <row r="92" spans="1:16" s="69" customFormat="1" ht="39.950000000000003" customHeight="1">
      <c r="A92" s="258">
        <v>12</v>
      </c>
      <c r="B92" s="255" t="s">
        <v>142</v>
      </c>
      <c r="C92" s="64" t="s">
        <v>95</v>
      </c>
      <c r="D92" s="63" t="s">
        <v>83</v>
      </c>
      <c r="E92" s="63" t="s">
        <v>79</v>
      </c>
      <c r="F92" s="63">
        <v>2018</v>
      </c>
      <c r="G92" s="63">
        <v>2019</v>
      </c>
      <c r="H92" s="466">
        <v>70000</v>
      </c>
      <c r="I92" s="467">
        <v>26000</v>
      </c>
      <c r="J92" s="466">
        <v>44000</v>
      </c>
      <c r="K92" s="466">
        <v>0</v>
      </c>
      <c r="L92" s="466">
        <v>6000</v>
      </c>
      <c r="M92" s="466">
        <v>15000</v>
      </c>
      <c r="N92" s="466">
        <v>15000</v>
      </c>
      <c r="O92" s="466">
        <v>8000</v>
      </c>
      <c r="P92" s="260" t="s">
        <v>80</v>
      </c>
    </row>
    <row r="93" spans="1:16" s="69" customFormat="1" ht="39.950000000000003" customHeight="1">
      <c r="A93" s="258">
        <v>13</v>
      </c>
      <c r="B93" s="255" t="s">
        <v>142</v>
      </c>
      <c r="C93" s="64" t="s">
        <v>96</v>
      </c>
      <c r="D93" s="63" t="s">
        <v>83</v>
      </c>
      <c r="E93" s="63" t="s">
        <v>79</v>
      </c>
      <c r="F93" s="63">
        <v>2018</v>
      </c>
      <c r="G93" s="63">
        <v>2019</v>
      </c>
      <c r="H93" s="466">
        <v>37000</v>
      </c>
      <c r="I93" s="467">
        <v>12372</v>
      </c>
      <c r="J93" s="466">
        <v>24628</v>
      </c>
      <c r="K93" s="466">
        <v>0</v>
      </c>
      <c r="L93" s="466">
        <v>7234</v>
      </c>
      <c r="M93" s="466">
        <v>10000</v>
      </c>
      <c r="N93" s="466">
        <v>7394</v>
      </c>
      <c r="O93" s="466">
        <v>0</v>
      </c>
      <c r="P93" s="260" t="s">
        <v>80</v>
      </c>
    </row>
    <row r="94" spans="1:16" s="69" customFormat="1" ht="39.950000000000003" customHeight="1">
      <c r="A94" s="258">
        <v>14</v>
      </c>
      <c r="B94" s="255" t="s">
        <v>142</v>
      </c>
      <c r="C94" s="64" t="s">
        <v>97</v>
      </c>
      <c r="D94" s="63" t="s">
        <v>83</v>
      </c>
      <c r="E94" s="63" t="s">
        <v>79</v>
      </c>
      <c r="F94" s="63">
        <v>2018</v>
      </c>
      <c r="G94" s="63">
        <v>2019</v>
      </c>
      <c r="H94" s="466">
        <v>49000</v>
      </c>
      <c r="I94" s="467">
        <v>16385</v>
      </c>
      <c r="J94" s="466">
        <v>32615</v>
      </c>
      <c r="K94" s="466">
        <v>0</v>
      </c>
      <c r="L94" s="466">
        <v>9580</v>
      </c>
      <c r="M94" s="466">
        <v>10000</v>
      </c>
      <c r="N94" s="466">
        <v>10000</v>
      </c>
      <c r="O94" s="466">
        <v>3035</v>
      </c>
      <c r="P94" s="260" t="s">
        <v>80</v>
      </c>
    </row>
    <row r="95" spans="1:16" s="69" customFormat="1" ht="39.950000000000003" customHeight="1">
      <c r="A95" s="258">
        <v>15</v>
      </c>
      <c r="B95" s="255" t="s">
        <v>142</v>
      </c>
      <c r="C95" s="64" t="s">
        <v>98</v>
      </c>
      <c r="D95" s="63" t="s">
        <v>99</v>
      </c>
      <c r="E95" s="63" t="s">
        <v>79</v>
      </c>
      <c r="F95" s="63">
        <v>2018</v>
      </c>
      <c r="G95" s="63">
        <v>2019</v>
      </c>
      <c r="H95" s="466">
        <v>170000</v>
      </c>
      <c r="I95" s="467">
        <v>0</v>
      </c>
      <c r="J95" s="466">
        <v>170000</v>
      </c>
      <c r="K95" s="466">
        <v>0</v>
      </c>
      <c r="L95" s="466">
        <v>0</v>
      </c>
      <c r="M95" s="466">
        <v>50000</v>
      </c>
      <c r="N95" s="466">
        <v>50000</v>
      </c>
      <c r="O95" s="466">
        <v>70000</v>
      </c>
      <c r="P95" s="260" t="s">
        <v>80</v>
      </c>
    </row>
    <row r="96" spans="1:16" s="69" customFormat="1" ht="39.950000000000003" customHeight="1">
      <c r="A96" s="258">
        <v>16</v>
      </c>
      <c r="B96" s="255" t="s">
        <v>142</v>
      </c>
      <c r="C96" s="64" t="s">
        <v>100</v>
      </c>
      <c r="D96" s="63" t="s">
        <v>83</v>
      </c>
      <c r="E96" s="63" t="s">
        <v>79</v>
      </c>
      <c r="F96" s="63">
        <v>2018</v>
      </c>
      <c r="G96" s="63">
        <v>2019</v>
      </c>
      <c r="H96" s="466">
        <v>55000</v>
      </c>
      <c r="I96" s="467">
        <v>0</v>
      </c>
      <c r="J96" s="466">
        <v>55000</v>
      </c>
      <c r="K96" s="466">
        <v>0</v>
      </c>
      <c r="L96" s="466">
        <v>0</v>
      </c>
      <c r="M96" s="466">
        <v>25000</v>
      </c>
      <c r="N96" s="466">
        <v>25000</v>
      </c>
      <c r="O96" s="466">
        <v>5000</v>
      </c>
      <c r="P96" s="260" t="s">
        <v>80</v>
      </c>
    </row>
    <row r="97" spans="1:16" s="69" customFormat="1" ht="39.950000000000003" customHeight="1">
      <c r="A97" s="258">
        <v>17</v>
      </c>
      <c r="B97" s="255" t="s">
        <v>142</v>
      </c>
      <c r="C97" s="64" t="s">
        <v>101</v>
      </c>
      <c r="D97" s="63" t="s">
        <v>83</v>
      </c>
      <c r="E97" s="63" t="s">
        <v>79</v>
      </c>
      <c r="F97" s="63">
        <v>2018</v>
      </c>
      <c r="G97" s="63">
        <v>2019</v>
      </c>
      <c r="H97" s="466">
        <v>55000</v>
      </c>
      <c r="I97" s="467">
        <v>0</v>
      </c>
      <c r="J97" s="466">
        <v>55000</v>
      </c>
      <c r="K97" s="466">
        <v>0</v>
      </c>
      <c r="L97" s="466">
        <v>20068</v>
      </c>
      <c r="M97" s="466">
        <v>15000</v>
      </c>
      <c r="N97" s="466">
        <v>15000</v>
      </c>
      <c r="O97" s="466">
        <v>4932</v>
      </c>
      <c r="P97" s="260" t="s">
        <v>80</v>
      </c>
    </row>
    <row r="98" spans="1:16" s="69" customFormat="1" ht="39.950000000000003" customHeight="1">
      <c r="A98" s="258">
        <v>18</v>
      </c>
      <c r="B98" s="255" t="s">
        <v>142</v>
      </c>
      <c r="C98" s="64" t="s">
        <v>102</v>
      </c>
      <c r="D98" s="63" t="s">
        <v>83</v>
      </c>
      <c r="E98" s="63" t="s">
        <v>79</v>
      </c>
      <c r="F98" s="63">
        <v>2019</v>
      </c>
      <c r="G98" s="63">
        <v>2019</v>
      </c>
      <c r="H98" s="466">
        <v>38000</v>
      </c>
      <c r="I98" s="467">
        <v>0</v>
      </c>
      <c r="J98" s="466">
        <v>38000</v>
      </c>
      <c r="K98" s="466">
        <v>0</v>
      </c>
      <c r="L98" s="466">
        <v>0</v>
      </c>
      <c r="M98" s="466">
        <v>15000</v>
      </c>
      <c r="N98" s="466">
        <v>15000</v>
      </c>
      <c r="O98" s="466">
        <v>8000</v>
      </c>
      <c r="P98" s="260" t="s">
        <v>80</v>
      </c>
    </row>
    <row r="99" spans="1:16" s="69" customFormat="1" ht="39.950000000000003" customHeight="1">
      <c r="A99" s="258">
        <v>19</v>
      </c>
      <c r="B99" s="255" t="s">
        <v>142</v>
      </c>
      <c r="C99" s="64" t="s">
        <v>103</v>
      </c>
      <c r="D99" s="63" t="s">
        <v>83</v>
      </c>
      <c r="E99" s="63" t="s">
        <v>79</v>
      </c>
      <c r="F99" s="63">
        <v>2013</v>
      </c>
      <c r="G99" s="63">
        <v>2019</v>
      </c>
      <c r="H99" s="466">
        <v>6922130</v>
      </c>
      <c r="I99" s="467">
        <v>6487864</v>
      </c>
      <c r="J99" s="466">
        <v>434266</v>
      </c>
      <c r="K99" s="466">
        <v>0</v>
      </c>
      <c r="L99" s="466">
        <v>0</v>
      </c>
      <c r="M99" s="466">
        <v>200000</v>
      </c>
      <c r="N99" s="466">
        <v>200000</v>
      </c>
      <c r="O99" s="466">
        <v>34266</v>
      </c>
      <c r="P99" s="260" t="s">
        <v>80</v>
      </c>
    </row>
    <row r="100" spans="1:16" s="69" customFormat="1" ht="39.950000000000003" customHeight="1">
      <c r="A100" s="258">
        <v>20</v>
      </c>
      <c r="B100" s="255" t="s">
        <v>142</v>
      </c>
      <c r="C100" s="64" t="s">
        <v>104</v>
      </c>
      <c r="D100" s="63" t="s">
        <v>78</v>
      </c>
      <c r="E100" s="63" t="s">
        <v>79</v>
      </c>
      <c r="F100" s="63">
        <v>2014</v>
      </c>
      <c r="G100" s="63">
        <v>2019</v>
      </c>
      <c r="H100" s="466">
        <v>2648054</v>
      </c>
      <c r="I100" s="467">
        <v>1379873</v>
      </c>
      <c r="J100" s="466">
        <v>1268181</v>
      </c>
      <c r="K100" s="466">
        <v>0</v>
      </c>
      <c r="L100" s="466">
        <v>0</v>
      </c>
      <c r="M100" s="466">
        <v>500000</v>
      </c>
      <c r="N100" s="466">
        <v>500000</v>
      </c>
      <c r="O100" s="466">
        <v>268181</v>
      </c>
      <c r="P100" s="260" t="s">
        <v>80</v>
      </c>
    </row>
    <row r="101" spans="1:16" s="69" customFormat="1" ht="39.950000000000003" customHeight="1">
      <c r="A101" s="258">
        <v>21</v>
      </c>
      <c r="B101" s="255" t="s">
        <v>142</v>
      </c>
      <c r="C101" s="64" t="s">
        <v>105</v>
      </c>
      <c r="D101" s="63" t="s">
        <v>106</v>
      </c>
      <c r="E101" s="63" t="s">
        <v>79</v>
      </c>
      <c r="F101" s="63">
        <v>2016</v>
      </c>
      <c r="G101" s="63">
        <v>2019</v>
      </c>
      <c r="H101" s="466">
        <v>1516410</v>
      </c>
      <c r="I101" s="467">
        <v>1261273</v>
      </c>
      <c r="J101" s="466">
        <v>255137</v>
      </c>
      <c r="K101" s="466">
        <v>2000000</v>
      </c>
      <c r="L101" s="466">
        <v>154271</v>
      </c>
      <c r="M101" s="466">
        <v>100866</v>
      </c>
      <c r="N101" s="466">
        <v>1000000</v>
      </c>
      <c r="O101" s="466">
        <v>1000000</v>
      </c>
      <c r="P101" s="260" t="s">
        <v>80</v>
      </c>
    </row>
    <row r="102" spans="1:16" s="69" customFormat="1" ht="39.950000000000003" customHeight="1">
      <c r="A102" s="258">
        <v>22</v>
      </c>
      <c r="B102" s="255" t="s">
        <v>142</v>
      </c>
      <c r="C102" s="64" t="s">
        <v>107</v>
      </c>
      <c r="D102" s="63" t="s">
        <v>83</v>
      </c>
      <c r="E102" s="63" t="s">
        <v>79</v>
      </c>
      <c r="F102" s="63">
        <v>2016</v>
      </c>
      <c r="G102" s="63">
        <v>2019</v>
      </c>
      <c r="H102" s="466">
        <v>916249</v>
      </c>
      <c r="I102" s="467">
        <v>86122</v>
      </c>
      <c r="J102" s="466">
        <v>830127</v>
      </c>
      <c r="K102" s="466">
        <v>0</v>
      </c>
      <c r="L102" s="466">
        <v>0</v>
      </c>
      <c r="M102" s="466">
        <v>300000</v>
      </c>
      <c r="N102" s="466">
        <v>300000</v>
      </c>
      <c r="O102" s="466">
        <v>230127</v>
      </c>
      <c r="P102" s="260" t="s">
        <v>80</v>
      </c>
    </row>
    <row r="103" spans="1:16" s="69" customFormat="1" ht="39.950000000000003" customHeight="1">
      <c r="A103" s="258">
        <v>23</v>
      </c>
      <c r="B103" s="255" t="s">
        <v>142</v>
      </c>
      <c r="C103" s="64" t="s">
        <v>108</v>
      </c>
      <c r="D103" s="63" t="s">
        <v>83</v>
      </c>
      <c r="E103" s="63" t="s">
        <v>79</v>
      </c>
      <c r="F103" s="63">
        <v>2016</v>
      </c>
      <c r="G103" s="63">
        <v>2019</v>
      </c>
      <c r="H103" s="466">
        <v>1519993</v>
      </c>
      <c r="I103" s="467">
        <v>1313451</v>
      </c>
      <c r="J103" s="466">
        <v>206542</v>
      </c>
      <c r="K103" s="466">
        <v>0</v>
      </c>
      <c r="L103" s="466">
        <v>196995</v>
      </c>
      <c r="M103" s="466">
        <v>9547</v>
      </c>
      <c r="N103" s="466">
        <v>0</v>
      </c>
      <c r="O103" s="466">
        <v>0</v>
      </c>
      <c r="P103" s="260" t="s">
        <v>80</v>
      </c>
    </row>
    <row r="104" spans="1:16" s="69" customFormat="1" ht="39.950000000000003" customHeight="1">
      <c r="A104" s="258">
        <v>24</v>
      </c>
      <c r="B104" s="255" t="s">
        <v>142</v>
      </c>
      <c r="C104" s="64" t="s">
        <v>109</v>
      </c>
      <c r="D104" s="63" t="s">
        <v>83</v>
      </c>
      <c r="E104" s="63" t="s">
        <v>79</v>
      </c>
      <c r="F104" s="63">
        <v>2017</v>
      </c>
      <c r="G104" s="63">
        <v>2019</v>
      </c>
      <c r="H104" s="466">
        <v>3646983</v>
      </c>
      <c r="I104" s="467">
        <v>2755525</v>
      </c>
      <c r="J104" s="466">
        <v>891458</v>
      </c>
      <c r="K104" s="466">
        <v>1500000</v>
      </c>
      <c r="L104" s="466">
        <v>240208</v>
      </c>
      <c r="M104" s="466">
        <v>651250</v>
      </c>
      <c r="N104" s="466">
        <v>750000</v>
      </c>
      <c r="O104" s="466">
        <v>750000</v>
      </c>
      <c r="P104" s="260" t="s">
        <v>80</v>
      </c>
    </row>
    <row r="105" spans="1:16" s="69" customFormat="1" ht="39.950000000000003" customHeight="1">
      <c r="A105" s="63">
        <v>25</v>
      </c>
      <c r="B105" s="255" t="s">
        <v>142</v>
      </c>
      <c r="C105" s="64" t="s">
        <v>110</v>
      </c>
      <c r="D105" s="63" t="s">
        <v>78</v>
      </c>
      <c r="E105" s="63" t="s">
        <v>79</v>
      </c>
      <c r="F105" s="63">
        <v>2017</v>
      </c>
      <c r="G105" s="63">
        <v>2019</v>
      </c>
      <c r="H105" s="466">
        <v>1639960</v>
      </c>
      <c r="I105" s="467">
        <v>0</v>
      </c>
      <c r="J105" s="466">
        <v>1639960</v>
      </c>
      <c r="K105" s="466">
        <v>0</v>
      </c>
      <c r="L105" s="466">
        <v>0</v>
      </c>
      <c r="M105" s="466">
        <v>500000</v>
      </c>
      <c r="N105" s="466">
        <v>500000</v>
      </c>
      <c r="O105" s="466">
        <v>639960</v>
      </c>
      <c r="P105" s="62" t="s">
        <v>80</v>
      </c>
    </row>
    <row r="106" spans="1:16" s="69" customFormat="1" ht="39.950000000000003" customHeight="1">
      <c r="A106" s="63">
        <v>26</v>
      </c>
      <c r="B106" s="255" t="s">
        <v>142</v>
      </c>
      <c r="C106" s="64" t="s">
        <v>111</v>
      </c>
      <c r="D106" s="63" t="s">
        <v>92</v>
      </c>
      <c r="E106" s="63" t="s">
        <v>79</v>
      </c>
      <c r="F106" s="63">
        <v>2017</v>
      </c>
      <c r="G106" s="63">
        <v>2019</v>
      </c>
      <c r="H106" s="466">
        <v>1432447</v>
      </c>
      <c r="I106" s="467">
        <v>1209284</v>
      </c>
      <c r="J106" s="466">
        <v>223163</v>
      </c>
      <c r="K106" s="466">
        <v>0</v>
      </c>
      <c r="L106" s="466">
        <v>0</v>
      </c>
      <c r="M106" s="466">
        <v>100000</v>
      </c>
      <c r="N106" s="466">
        <v>100000</v>
      </c>
      <c r="O106" s="466">
        <v>23163</v>
      </c>
      <c r="P106" s="62" t="s">
        <v>80</v>
      </c>
    </row>
    <row r="107" spans="1:16" s="69" customFormat="1" ht="39.950000000000003" customHeight="1">
      <c r="A107" s="63">
        <v>27</v>
      </c>
      <c r="B107" s="255" t="s">
        <v>142</v>
      </c>
      <c r="C107" s="64" t="s">
        <v>112</v>
      </c>
      <c r="D107" s="63" t="s">
        <v>83</v>
      </c>
      <c r="E107" s="63" t="s">
        <v>79</v>
      </c>
      <c r="F107" s="63">
        <v>2017</v>
      </c>
      <c r="G107" s="63">
        <v>2019</v>
      </c>
      <c r="H107" s="466">
        <v>1324393</v>
      </c>
      <c r="I107" s="467">
        <v>582778</v>
      </c>
      <c r="J107" s="466">
        <v>741615</v>
      </c>
      <c r="K107" s="466">
        <v>0</v>
      </c>
      <c r="L107" s="466">
        <v>39165</v>
      </c>
      <c r="M107" s="466">
        <v>300000</v>
      </c>
      <c r="N107" s="466">
        <v>300000</v>
      </c>
      <c r="O107" s="466">
        <v>102450</v>
      </c>
      <c r="P107" s="62" t="s">
        <v>80</v>
      </c>
    </row>
    <row r="108" spans="1:16" s="69" customFormat="1" ht="39.950000000000003" customHeight="1">
      <c r="A108" s="63">
        <v>28</v>
      </c>
      <c r="B108" s="255" t="s">
        <v>142</v>
      </c>
      <c r="C108" s="64" t="s">
        <v>113</v>
      </c>
      <c r="D108" s="63" t="s">
        <v>83</v>
      </c>
      <c r="E108" s="63" t="s">
        <v>79</v>
      </c>
      <c r="F108" s="63">
        <v>2017</v>
      </c>
      <c r="G108" s="63">
        <v>2019</v>
      </c>
      <c r="H108" s="466">
        <v>1484352</v>
      </c>
      <c r="I108" s="467">
        <v>546968</v>
      </c>
      <c r="J108" s="466">
        <v>937384</v>
      </c>
      <c r="K108" s="466">
        <v>0</v>
      </c>
      <c r="L108" s="466">
        <v>0</v>
      </c>
      <c r="M108" s="466">
        <v>300000</v>
      </c>
      <c r="N108" s="466">
        <v>300000</v>
      </c>
      <c r="O108" s="466">
        <v>337384</v>
      </c>
      <c r="P108" s="62" t="s">
        <v>80</v>
      </c>
    </row>
    <row r="109" spans="1:16" s="69" customFormat="1" ht="63" customHeight="1">
      <c r="A109" s="63">
        <v>29</v>
      </c>
      <c r="B109" s="255" t="s">
        <v>142</v>
      </c>
      <c r="C109" s="64" t="s">
        <v>114</v>
      </c>
      <c r="D109" s="63" t="s">
        <v>83</v>
      </c>
      <c r="E109" s="63" t="s">
        <v>79</v>
      </c>
      <c r="F109" s="63">
        <v>2018</v>
      </c>
      <c r="G109" s="63">
        <v>2019</v>
      </c>
      <c r="H109" s="466">
        <v>598583</v>
      </c>
      <c r="I109" s="467">
        <v>416890</v>
      </c>
      <c r="J109" s="466">
        <v>181693</v>
      </c>
      <c r="K109" s="466">
        <v>1650000</v>
      </c>
      <c r="L109" s="466">
        <v>169851</v>
      </c>
      <c r="M109" s="466">
        <v>500000</v>
      </c>
      <c r="N109" s="466">
        <v>500000</v>
      </c>
      <c r="O109" s="466">
        <v>349200</v>
      </c>
      <c r="P109" s="62" t="s">
        <v>80</v>
      </c>
    </row>
    <row r="110" spans="1:16" s="69" customFormat="1" ht="56.25" customHeight="1">
      <c r="A110" s="63">
        <v>30</v>
      </c>
      <c r="B110" s="255" t="s">
        <v>142</v>
      </c>
      <c r="C110" s="64" t="s">
        <v>115</v>
      </c>
      <c r="D110" s="63" t="s">
        <v>83</v>
      </c>
      <c r="E110" s="63" t="s">
        <v>79</v>
      </c>
      <c r="F110" s="63">
        <v>2018</v>
      </c>
      <c r="G110" s="63">
        <v>2020</v>
      </c>
      <c r="H110" s="466">
        <v>2167379</v>
      </c>
      <c r="I110" s="467">
        <v>467060</v>
      </c>
      <c r="J110" s="466">
        <v>1700319</v>
      </c>
      <c r="K110" s="466">
        <v>0</v>
      </c>
      <c r="L110" s="466">
        <v>241987</v>
      </c>
      <c r="M110" s="466">
        <v>350000</v>
      </c>
      <c r="N110" s="466">
        <v>350000</v>
      </c>
      <c r="O110" s="466">
        <v>300000</v>
      </c>
      <c r="P110" s="62" t="s">
        <v>80</v>
      </c>
    </row>
    <row r="111" spans="1:16" s="69" customFormat="1" ht="73.5" customHeight="1">
      <c r="A111" s="63">
        <v>31</v>
      </c>
      <c r="B111" s="255" t="s">
        <v>142</v>
      </c>
      <c r="C111" s="64" t="s">
        <v>116</v>
      </c>
      <c r="D111" s="63" t="s">
        <v>83</v>
      </c>
      <c r="E111" s="63" t="s">
        <v>79</v>
      </c>
      <c r="F111" s="63">
        <v>2018</v>
      </c>
      <c r="G111" s="63">
        <v>2020</v>
      </c>
      <c r="H111" s="466">
        <v>3792728</v>
      </c>
      <c r="I111" s="467">
        <v>48256</v>
      </c>
      <c r="J111" s="466">
        <v>3744472</v>
      </c>
      <c r="K111" s="466">
        <v>0</v>
      </c>
      <c r="L111" s="466">
        <v>0</v>
      </c>
      <c r="M111" s="466">
        <v>750000</v>
      </c>
      <c r="N111" s="466">
        <v>750000</v>
      </c>
      <c r="O111" s="466">
        <v>500000</v>
      </c>
      <c r="P111" s="62" t="s">
        <v>80</v>
      </c>
    </row>
    <row r="112" spans="1:16" s="69" customFormat="1" ht="61.5" customHeight="1">
      <c r="A112" s="63">
        <v>32</v>
      </c>
      <c r="B112" s="255" t="s">
        <v>142</v>
      </c>
      <c r="C112" s="64" t="s">
        <v>117</v>
      </c>
      <c r="D112" s="63" t="s">
        <v>83</v>
      </c>
      <c r="E112" s="63" t="s">
        <v>79</v>
      </c>
      <c r="F112" s="63">
        <v>2019</v>
      </c>
      <c r="G112" s="63">
        <v>2019</v>
      </c>
      <c r="H112" s="466">
        <v>519000</v>
      </c>
      <c r="I112" s="467">
        <v>0</v>
      </c>
      <c r="J112" s="466">
        <v>519000</v>
      </c>
      <c r="K112" s="466">
        <v>0</v>
      </c>
      <c r="L112" s="466">
        <v>0</v>
      </c>
      <c r="M112" s="466">
        <v>250000</v>
      </c>
      <c r="N112" s="466">
        <v>250000</v>
      </c>
      <c r="O112" s="466">
        <v>19000</v>
      </c>
      <c r="P112" s="62" t="s">
        <v>80</v>
      </c>
    </row>
    <row r="113" spans="1:16" s="69" customFormat="1" ht="51.75" customHeight="1">
      <c r="A113" s="63">
        <v>33</v>
      </c>
      <c r="B113" s="255" t="s">
        <v>142</v>
      </c>
      <c r="C113" s="64" t="s">
        <v>118</v>
      </c>
      <c r="D113" s="63" t="s">
        <v>92</v>
      </c>
      <c r="E113" s="63" t="s">
        <v>79</v>
      </c>
      <c r="F113" s="63">
        <v>2019</v>
      </c>
      <c r="G113" s="63">
        <v>2020</v>
      </c>
      <c r="H113" s="466">
        <v>2167318</v>
      </c>
      <c r="I113" s="467">
        <v>0</v>
      </c>
      <c r="J113" s="466">
        <v>1300391</v>
      </c>
      <c r="K113" s="466">
        <v>0</v>
      </c>
      <c r="L113" s="466">
        <v>0</v>
      </c>
      <c r="M113" s="466">
        <v>500000</v>
      </c>
      <c r="N113" s="466">
        <v>500000</v>
      </c>
      <c r="O113" s="466">
        <v>300391</v>
      </c>
      <c r="P113" s="62" t="s">
        <v>80</v>
      </c>
    </row>
    <row r="114" spans="1:16" s="69" customFormat="1" ht="63.75" customHeight="1" thickBot="1">
      <c r="A114" s="65">
        <v>34</v>
      </c>
      <c r="B114" s="255" t="s">
        <v>142</v>
      </c>
      <c r="C114" s="261" t="s">
        <v>119</v>
      </c>
      <c r="D114" s="65" t="s">
        <v>83</v>
      </c>
      <c r="E114" s="65" t="s">
        <v>79</v>
      </c>
      <c r="F114" s="65">
        <v>2019</v>
      </c>
      <c r="G114" s="65">
        <v>2021</v>
      </c>
      <c r="H114" s="468">
        <v>8500000</v>
      </c>
      <c r="I114" s="469">
        <v>0</v>
      </c>
      <c r="J114" s="468">
        <v>0</v>
      </c>
      <c r="K114" s="468">
        <v>0</v>
      </c>
      <c r="L114" s="468">
        <v>0</v>
      </c>
      <c r="M114" s="468">
        <v>1000000</v>
      </c>
      <c r="N114" s="468">
        <v>1000000</v>
      </c>
      <c r="O114" s="468">
        <v>1400000</v>
      </c>
      <c r="P114" s="262" t="s">
        <v>120</v>
      </c>
    </row>
    <row r="115" spans="1:16" s="71" customFormat="1" ht="30" customHeight="1" thickBot="1">
      <c r="A115" s="775" t="s">
        <v>31</v>
      </c>
      <c r="B115" s="776"/>
      <c r="C115" s="776"/>
      <c r="D115" s="776"/>
      <c r="E115" s="776"/>
      <c r="F115" s="776"/>
      <c r="G115" s="777"/>
      <c r="H115" s="449">
        <f>SUM(H81:H114)</f>
        <v>42372979</v>
      </c>
      <c r="I115" s="449">
        <f t="shared" ref="I115:O115" si="4">SUM(I81:I114)</f>
        <v>17054096</v>
      </c>
      <c r="J115" s="449">
        <f t="shared" si="4"/>
        <v>15951956</v>
      </c>
      <c r="K115" s="449">
        <f t="shared" si="4"/>
        <v>5150000</v>
      </c>
      <c r="L115" s="449">
        <f t="shared" si="4"/>
        <v>1140905</v>
      </c>
      <c r="M115" s="45">
        <f t="shared" si="4"/>
        <v>6701663</v>
      </c>
      <c r="N115" s="45">
        <f t="shared" si="4"/>
        <v>7684121</v>
      </c>
      <c r="O115" s="45">
        <f t="shared" si="4"/>
        <v>6457121</v>
      </c>
      <c r="P115" s="540"/>
    </row>
    <row r="116" spans="1:16" s="135" customFormat="1" ht="15" customHeight="1" thickBot="1">
      <c r="A116" s="218"/>
      <c r="B116" s="142"/>
      <c r="C116" s="132"/>
      <c r="D116" s="132"/>
      <c r="E116" s="132"/>
      <c r="F116" s="142"/>
      <c r="G116" s="142"/>
      <c r="H116" s="450"/>
      <c r="I116" s="450"/>
      <c r="J116" s="450"/>
      <c r="K116" s="450"/>
      <c r="L116" s="450"/>
      <c r="M116" s="134"/>
      <c r="N116" s="134"/>
      <c r="O116" s="134"/>
      <c r="P116" s="542"/>
    </row>
    <row r="117" spans="1:16" ht="30" customHeight="1" thickBot="1">
      <c r="A117" s="781" t="s">
        <v>591</v>
      </c>
      <c r="B117" s="782"/>
      <c r="C117" s="782"/>
      <c r="D117" s="782"/>
      <c r="E117" s="782"/>
      <c r="F117" s="782"/>
      <c r="G117" s="782"/>
      <c r="H117" s="782"/>
      <c r="I117" s="782"/>
      <c r="J117" s="782"/>
      <c r="K117" s="782"/>
      <c r="L117" s="782"/>
      <c r="M117" s="782"/>
      <c r="N117" s="782"/>
      <c r="O117" s="782"/>
      <c r="P117" s="783"/>
    </row>
    <row r="118" spans="1:16" s="69" customFormat="1" ht="54" customHeight="1">
      <c r="A118" s="222">
        <v>1</v>
      </c>
      <c r="B118" s="222" t="s">
        <v>219</v>
      </c>
      <c r="C118" s="263" t="s">
        <v>558</v>
      </c>
      <c r="D118" s="264" t="s">
        <v>53</v>
      </c>
      <c r="E118" s="255" t="s">
        <v>590</v>
      </c>
      <c r="F118" s="264">
        <v>2015</v>
      </c>
      <c r="G118" s="264">
        <v>2020</v>
      </c>
      <c r="H118" s="471">
        <v>60630000</v>
      </c>
      <c r="I118" s="470">
        <v>50520000</v>
      </c>
      <c r="J118" s="471">
        <v>216333.33333333337</v>
      </c>
      <c r="K118" s="455">
        <v>216333.33333333337</v>
      </c>
      <c r="L118" s="455">
        <v>216333.33333333337</v>
      </c>
      <c r="M118" s="465"/>
      <c r="N118" s="465"/>
      <c r="O118" s="465"/>
      <c r="P118" s="288"/>
    </row>
    <row r="119" spans="1:16" s="69" customFormat="1" ht="63" customHeight="1">
      <c r="A119" s="61">
        <v>2</v>
      </c>
      <c r="B119" s="61" t="s">
        <v>219</v>
      </c>
      <c r="C119" s="265" t="s">
        <v>559</v>
      </c>
      <c r="D119" s="266" t="s">
        <v>53</v>
      </c>
      <c r="E119" s="63" t="s">
        <v>590</v>
      </c>
      <c r="F119" s="266">
        <v>2012</v>
      </c>
      <c r="G119" s="266">
        <v>2020</v>
      </c>
      <c r="H119" s="473">
        <v>507882000</v>
      </c>
      <c r="I119" s="472">
        <v>492879000</v>
      </c>
      <c r="J119" s="473">
        <v>5475000</v>
      </c>
      <c r="K119" s="474">
        <v>5475000</v>
      </c>
      <c r="L119" s="474">
        <v>5475000</v>
      </c>
      <c r="M119" s="467"/>
      <c r="N119" s="467"/>
      <c r="O119" s="467"/>
      <c r="P119" s="62"/>
    </row>
    <row r="120" spans="1:16" s="69" customFormat="1" ht="63" customHeight="1">
      <c r="A120" s="61">
        <v>3</v>
      </c>
      <c r="B120" s="61" t="s">
        <v>219</v>
      </c>
      <c r="C120" s="265" t="s">
        <v>2411</v>
      </c>
      <c r="D120" s="266" t="s">
        <v>53</v>
      </c>
      <c r="E120" s="63" t="s">
        <v>590</v>
      </c>
      <c r="F120" s="267">
        <v>2011</v>
      </c>
      <c r="G120" s="266">
        <v>2019</v>
      </c>
      <c r="H120" s="473">
        <v>26829000</v>
      </c>
      <c r="I120" s="472">
        <v>26828000</v>
      </c>
      <c r="J120" s="473">
        <v>1000</v>
      </c>
      <c r="K120" s="474">
        <v>1000</v>
      </c>
      <c r="L120" s="474">
        <v>1000</v>
      </c>
      <c r="M120" s="467"/>
      <c r="N120" s="467"/>
      <c r="O120" s="467"/>
      <c r="P120" s="62"/>
    </row>
    <row r="121" spans="1:16" s="69" customFormat="1" ht="63" customHeight="1">
      <c r="A121" s="61">
        <v>4</v>
      </c>
      <c r="B121" s="61" t="s">
        <v>219</v>
      </c>
      <c r="C121" s="265" t="s">
        <v>560</v>
      </c>
      <c r="D121" s="266" t="s">
        <v>53</v>
      </c>
      <c r="E121" s="63" t="s">
        <v>590</v>
      </c>
      <c r="F121" s="267">
        <v>2011</v>
      </c>
      <c r="G121" s="266">
        <v>2019</v>
      </c>
      <c r="H121" s="473">
        <v>422563000</v>
      </c>
      <c r="I121" s="472">
        <v>422562000</v>
      </c>
      <c r="J121" s="473">
        <v>1000</v>
      </c>
      <c r="K121" s="474">
        <v>1000</v>
      </c>
      <c r="L121" s="474">
        <v>1000</v>
      </c>
      <c r="M121" s="467"/>
      <c r="N121" s="467"/>
      <c r="O121" s="467"/>
      <c r="P121" s="62"/>
    </row>
    <row r="122" spans="1:16" s="69" customFormat="1" ht="63" customHeight="1">
      <c r="A122" s="61">
        <v>5</v>
      </c>
      <c r="B122" s="61" t="s">
        <v>219</v>
      </c>
      <c r="C122" s="265" t="s">
        <v>561</v>
      </c>
      <c r="D122" s="266" t="s">
        <v>53</v>
      </c>
      <c r="E122" s="63" t="s">
        <v>590</v>
      </c>
      <c r="F122" s="267">
        <v>2017</v>
      </c>
      <c r="G122" s="266">
        <v>2022</v>
      </c>
      <c r="H122" s="473">
        <v>30633000</v>
      </c>
      <c r="I122" s="472">
        <v>21245000</v>
      </c>
      <c r="J122" s="473">
        <v>900000</v>
      </c>
      <c r="K122" s="474">
        <v>900000</v>
      </c>
      <c r="L122" s="474">
        <v>900000</v>
      </c>
      <c r="M122" s="467"/>
      <c r="N122" s="467"/>
      <c r="O122" s="467"/>
      <c r="P122" s="62"/>
    </row>
    <row r="123" spans="1:16" s="69" customFormat="1" ht="63" customHeight="1">
      <c r="A123" s="61">
        <v>6</v>
      </c>
      <c r="B123" s="61" t="s">
        <v>219</v>
      </c>
      <c r="C123" s="265" t="s">
        <v>562</v>
      </c>
      <c r="D123" s="266" t="s">
        <v>53</v>
      </c>
      <c r="E123" s="63" t="s">
        <v>590</v>
      </c>
      <c r="F123" s="267">
        <v>2017</v>
      </c>
      <c r="G123" s="266">
        <v>2022</v>
      </c>
      <c r="H123" s="473">
        <v>440973000</v>
      </c>
      <c r="I123" s="472">
        <v>204577000</v>
      </c>
      <c r="J123" s="473">
        <v>7000000</v>
      </c>
      <c r="K123" s="474">
        <v>61465510</v>
      </c>
      <c r="L123" s="474">
        <v>61465510</v>
      </c>
      <c r="M123" s="467"/>
      <c r="N123" s="467"/>
      <c r="O123" s="467"/>
      <c r="P123" s="62"/>
    </row>
    <row r="124" spans="1:16" s="69" customFormat="1" ht="63" customHeight="1">
      <c r="A124" s="61">
        <v>7</v>
      </c>
      <c r="B124" s="61" t="s">
        <v>219</v>
      </c>
      <c r="C124" s="265" t="s">
        <v>563</v>
      </c>
      <c r="D124" s="266" t="s">
        <v>53</v>
      </c>
      <c r="E124" s="63" t="s">
        <v>590</v>
      </c>
      <c r="F124" s="267">
        <v>2006</v>
      </c>
      <c r="G124" s="266">
        <v>2020</v>
      </c>
      <c r="H124" s="473">
        <v>26070000</v>
      </c>
      <c r="I124" s="472">
        <v>19079000</v>
      </c>
      <c r="J124" s="473">
        <v>3000</v>
      </c>
      <c r="K124" s="474">
        <v>3000</v>
      </c>
      <c r="L124" s="474">
        <v>3000</v>
      </c>
      <c r="M124" s="467"/>
      <c r="N124" s="467"/>
      <c r="O124" s="467"/>
      <c r="P124" s="62"/>
    </row>
    <row r="125" spans="1:16" s="69" customFormat="1" ht="63" customHeight="1">
      <c r="A125" s="61">
        <v>8</v>
      </c>
      <c r="B125" s="61" t="s">
        <v>219</v>
      </c>
      <c r="C125" s="265" t="s">
        <v>564</v>
      </c>
      <c r="D125" s="266" t="s">
        <v>53</v>
      </c>
      <c r="E125" s="63" t="s">
        <v>590</v>
      </c>
      <c r="F125" s="267">
        <v>2011</v>
      </c>
      <c r="G125" s="268">
        <v>2021</v>
      </c>
      <c r="H125" s="473">
        <v>23316000</v>
      </c>
      <c r="I125" s="472">
        <v>17225000</v>
      </c>
      <c r="J125" s="473">
        <v>2000</v>
      </c>
      <c r="K125" s="474">
        <v>2000</v>
      </c>
      <c r="L125" s="474">
        <v>2000</v>
      </c>
      <c r="M125" s="467"/>
      <c r="N125" s="467"/>
      <c r="O125" s="467"/>
      <c r="P125" s="62"/>
    </row>
    <row r="126" spans="1:16" s="69" customFormat="1" ht="35.25" customHeight="1">
      <c r="A126" s="61">
        <v>9</v>
      </c>
      <c r="B126" s="61" t="s">
        <v>219</v>
      </c>
      <c r="C126" s="265" t="s">
        <v>565</v>
      </c>
      <c r="D126" s="266" t="s">
        <v>53</v>
      </c>
      <c r="E126" s="63" t="s">
        <v>590</v>
      </c>
      <c r="F126" s="267">
        <v>2017</v>
      </c>
      <c r="G126" s="269">
        <v>2022</v>
      </c>
      <c r="H126" s="472">
        <v>1945157000</v>
      </c>
      <c r="I126" s="472">
        <v>17445000</v>
      </c>
      <c r="J126" s="475">
        <v>7952000</v>
      </c>
      <c r="K126" s="474">
        <v>7952000</v>
      </c>
      <c r="L126" s="474">
        <v>7952000</v>
      </c>
      <c r="M126" s="467"/>
      <c r="N126" s="467"/>
      <c r="O126" s="467"/>
      <c r="P126" s="62"/>
    </row>
    <row r="127" spans="1:16" s="69" customFormat="1" ht="48" customHeight="1">
      <c r="A127" s="61">
        <v>10</v>
      </c>
      <c r="B127" s="61" t="s">
        <v>219</v>
      </c>
      <c r="C127" s="265" t="s">
        <v>566</v>
      </c>
      <c r="D127" s="266" t="s">
        <v>53</v>
      </c>
      <c r="E127" s="63" t="s">
        <v>590</v>
      </c>
      <c r="F127" s="266">
        <v>1993</v>
      </c>
      <c r="G127" s="269">
        <v>2021</v>
      </c>
      <c r="H127" s="472">
        <v>3065300000</v>
      </c>
      <c r="I127" s="472">
        <v>1965242000</v>
      </c>
      <c r="J127" s="473">
        <v>74385000</v>
      </c>
      <c r="K127" s="474">
        <v>90332000</v>
      </c>
      <c r="L127" s="474">
        <v>90332000</v>
      </c>
      <c r="M127" s="467"/>
      <c r="N127" s="467"/>
      <c r="O127" s="467"/>
      <c r="P127" s="62"/>
    </row>
    <row r="128" spans="1:16" s="69" customFormat="1" ht="33" customHeight="1">
      <c r="A128" s="61">
        <v>11</v>
      </c>
      <c r="B128" s="61" t="s">
        <v>219</v>
      </c>
      <c r="C128" s="265" t="s">
        <v>567</v>
      </c>
      <c r="D128" s="266" t="s">
        <v>53</v>
      </c>
      <c r="E128" s="63" t="s">
        <v>590</v>
      </c>
      <c r="F128" s="267">
        <v>2010</v>
      </c>
      <c r="G128" s="266">
        <v>2021</v>
      </c>
      <c r="H128" s="472">
        <v>58677000</v>
      </c>
      <c r="I128" s="472">
        <v>1110000</v>
      </c>
      <c r="J128" s="473">
        <v>1000</v>
      </c>
      <c r="K128" s="474">
        <v>1000</v>
      </c>
      <c r="L128" s="474">
        <v>1000</v>
      </c>
      <c r="M128" s="467"/>
      <c r="N128" s="467"/>
      <c r="O128" s="467"/>
      <c r="P128" s="62"/>
    </row>
    <row r="129" spans="1:16" s="69" customFormat="1" ht="34.5" customHeight="1">
      <c r="A129" s="61">
        <v>12</v>
      </c>
      <c r="B129" s="61" t="s">
        <v>219</v>
      </c>
      <c r="C129" s="265" t="s">
        <v>568</v>
      </c>
      <c r="D129" s="266" t="s">
        <v>53</v>
      </c>
      <c r="E129" s="63" t="s">
        <v>590</v>
      </c>
      <c r="F129" s="267">
        <v>2011</v>
      </c>
      <c r="G129" s="266">
        <v>2021</v>
      </c>
      <c r="H129" s="472">
        <v>46803000</v>
      </c>
      <c r="I129" s="472">
        <v>22000</v>
      </c>
      <c r="J129" s="473">
        <v>1000</v>
      </c>
      <c r="K129" s="474">
        <v>1000</v>
      </c>
      <c r="L129" s="474">
        <v>1000</v>
      </c>
      <c r="M129" s="467"/>
      <c r="N129" s="467"/>
      <c r="O129" s="467"/>
      <c r="P129" s="62"/>
    </row>
    <row r="130" spans="1:16" s="69" customFormat="1" ht="36.75" customHeight="1">
      <c r="A130" s="61">
        <v>13</v>
      </c>
      <c r="B130" s="61" t="s">
        <v>219</v>
      </c>
      <c r="C130" s="265" t="s">
        <v>569</v>
      </c>
      <c r="D130" s="266" t="s">
        <v>53</v>
      </c>
      <c r="E130" s="63" t="s">
        <v>590</v>
      </c>
      <c r="F130" s="266">
        <v>2010</v>
      </c>
      <c r="G130" s="266">
        <v>2021</v>
      </c>
      <c r="H130" s="472">
        <v>216468000</v>
      </c>
      <c r="I130" s="472">
        <v>148130000</v>
      </c>
      <c r="J130" s="473">
        <v>9066000</v>
      </c>
      <c r="K130" s="474">
        <v>68338000</v>
      </c>
      <c r="L130" s="474">
        <v>68338000</v>
      </c>
      <c r="M130" s="467"/>
      <c r="N130" s="467"/>
      <c r="O130" s="467"/>
      <c r="P130" s="62"/>
    </row>
    <row r="131" spans="1:16" s="69" customFormat="1" ht="33" customHeight="1">
      <c r="A131" s="61">
        <v>14</v>
      </c>
      <c r="B131" s="61" t="s">
        <v>219</v>
      </c>
      <c r="C131" s="265" t="s">
        <v>570</v>
      </c>
      <c r="D131" s="266" t="s">
        <v>53</v>
      </c>
      <c r="E131" s="63" t="s">
        <v>590</v>
      </c>
      <c r="F131" s="267">
        <v>2014</v>
      </c>
      <c r="G131" s="266">
        <v>2021</v>
      </c>
      <c r="H131" s="472">
        <v>399782000</v>
      </c>
      <c r="I131" s="472">
        <v>395624000</v>
      </c>
      <c r="J131" s="473">
        <v>465000</v>
      </c>
      <c r="K131" s="474">
        <v>465000</v>
      </c>
      <c r="L131" s="474">
        <v>465000</v>
      </c>
      <c r="M131" s="467"/>
      <c r="N131" s="467"/>
      <c r="O131" s="467"/>
      <c r="P131" s="62"/>
    </row>
    <row r="132" spans="1:16" s="69" customFormat="1" ht="45.75" customHeight="1">
      <c r="A132" s="61">
        <v>15</v>
      </c>
      <c r="B132" s="61" t="s">
        <v>219</v>
      </c>
      <c r="C132" s="265" t="s">
        <v>571</v>
      </c>
      <c r="D132" s="266" t="s">
        <v>53</v>
      </c>
      <c r="E132" s="63" t="s">
        <v>590</v>
      </c>
      <c r="F132" s="266">
        <v>2011</v>
      </c>
      <c r="G132" s="266">
        <v>2021</v>
      </c>
      <c r="H132" s="472">
        <v>1797805000</v>
      </c>
      <c r="I132" s="472">
        <v>384905000</v>
      </c>
      <c r="J132" s="473">
        <v>32162000</v>
      </c>
      <c r="K132" s="474">
        <v>32162000</v>
      </c>
      <c r="L132" s="474">
        <v>32162000</v>
      </c>
      <c r="M132" s="467"/>
      <c r="N132" s="467"/>
      <c r="O132" s="467"/>
      <c r="P132" s="62"/>
    </row>
    <row r="133" spans="1:16" s="69" customFormat="1" ht="40.5" customHeight="1">
      <c r="A133" s="61">
        <v>16</v>
      </c>
      <c r="B133" s="61" t="s">
        <v>219</v>
      </c>
      <c r="C133" s="265" t="s">
        <v>572</v>
      </c>
      <c r="D133" s="271" t="s">
        <v>53</v>
      </c>
      <c r="E133" s="63" t="s">
        <v>590</v>
      </c>
      <c r="F133" s="270">
        <v>2014</v>
      </c>
      <c r="G133" s="271">
        <v>2021</v>
      </c>
      <c r="H133" s="472">
        <v>40314000</v>
      </c>
      <c r="I133" s="472">
        <v>17868000</v>
      </c>
      <c r="J133" s="473">
        <v>1000</v>
      </c>
      <c r="K133" s="474">
        <v>1000</v>
      </c>
      <c r="L133" s="474">
        <v>1000</v>
      </c>
      <c r="M133" s="467"/>
      <c r="N133" s="467"/>
      <c r="O133" s="467"/>
      <c r="P133" s="62"/>
    </row>
    <row r="134" spans="1:16" s="69" customFormat="1" ht="40.5" customHeight="1">
      <c r="A134" s="61">
        <v>17</v>
      </c>
      <c r="B134" s="61" t="s">
        <v>219</v>
      </c>
      <c r="C134" s="265" t="s">
        <v>2461</v>
      </c>
      <c r="D134" s="271" t="s">
        <v>53</v>
      </c>
      <c r="E134" s="63" t="s">
        <v>590</v>
      </c>
      <c r="F134" s="270">
        <v>2005</v>
      </c>
      <c r="G134" s="266">
        <v>2021</v>
      </c>
      <c r="H134" s="472">
        <v>44685000</v>
      </c>
      <c r="I134" s="472">
        <v>7000000</v>
      </c>
      <c r="J134" s="473">
        <v>2325000</v>
      </c>
      <c r="K134" s="474">
        <v>2325000</v>
      </c>
      <c r="L134" s="474">
        <v>2325000</v>
      </c>
      <c r="M134" s="467"/>
      <c r="N134" s="467"/>
      <c r="O134" s="467"/>
      <c r="P134" s="62"/>
    </row>
    <row r="135" spans="1:16" s="69" customFormat="1" ht="38.25" customHeight="1">
      <c r="A135" s="61">
        <v>18</v>
      </c>
      <c r="B135" s="61" t="s">
        <v>219</v>
      </c>
      <c r="C135" s="265" t="s">
        <v>574</v>
      </c>
      <c r="D135" s="266" t="s">
        <v>53</v>
      </c>
      <c r="E135" s="63" t="s">
        <v>590</v>
      </c>
      <c r="F135" s="266">
        <v>1998</v>
      </c>
      <c r="G135" s="266">
        <v>2021</v>
      </c>
      <c r="H135" s="473">
        <v>384706000</v>
      </c>
      <c r="I135" s="472">
        <v>222549000</v>
      </c>
      <c r="J135" s="473">
        <v>697350</v>
      </c>
      <c r="K135" s="474">
        <v>697350</v>
      </c>
      <c r="L135" s="474">
        <v>697350</v>
      </c>
      <c r="M135" s="467"/>
      <c r="N135" s="467"/>
      <c r="O135" s="467"/>
      <c r="P135" s="62"/>
    </row>
    <row r="136" spans="1:16" s="69" customFormat="1" ht="38.25" customHeight="1">
      <c r="A136" s="61">
        <v>19</v>
      </c>
      <c r="B136" s="61" t="s">
        <v>219</v>
      </c>
      <c r="C136" s="265" t="s">
        <v>575</v>
      </c>
      <c r="D136" s="266" t="s">
        <v>53</v>
      </c>
      <c r="E136" s="63" t="s">
        <v>590</v>
      </c>
      <c r="F136" s="266">
        <v>2006</v>
      </c>
      <c r="G136" s="266">
        <v>2021</v>
      </c>
      <c r="H136" s="472">
        <v>71770000</v>
      </c>
      <c r="I136" s="472">
        <v>11537000</v>
      </c>
      <c r="J136" s="475">
        <v>697500</v>
      </c>
      <c r="K136" s="474">
        <v>697500</v>
      </c>
      <c r="L136" s="474">
        <v>697500</v>
      </c>
      <c r="M136" s="467"/>
      <c r="N136" s="467"/>
      <c r="O136" s="467"/>
      <c r="P136" s="62"/>
    </row>
    <row r="137" spans="1:16" s="69" customFormat="1" ht="53.25" customHeight="1">
      <c r="A137" s="61">
        <v>20</v>
      </c>
      <c r="B137" s="61" t="s">
        <v>219</v>
      </c>
      <c r="C137" s="265" t="s">
        <v>576</v>
      </c>
      <c r="D137" s="266" t="s">
        <v>900</v>
      </c>
      <c r="E137" s="63" t="s">
        <v>590</v>
      </c>
      <c r="F137" s="267">
        <v>2014</v>
      </c>
      <c r="G137" s="269">
        <v>2017</v>
      </c>
      <c r="H137" s="472">
        <v>15520000</v>
      </c>
      <c r="I137" s="472">
        <v>970000</v>
      </c>
      <c r="J137" s="472">
        <v>969880</v>
      </c>
      <c r="K137" s="474">
        <v>969880</v>
      </c>
      <c r="L137" s="474">
        <v>969880</v>
      </c>
      <c r="M137" s="467"/>
      <c r="N137" s="467"/>
      <c r="O137" s="467"/>
      <c r="P137" s="62"/>
    </row>
    <row r="138" spans="1:16" s="69" customFormat="1" ht="63" customHeight="1">
      <c r="A138" s="61">
        <v>21</v>
      </c>
      <c r="B138" s="61" t="s">
        <v>219</v>
      </c>
      <c r="C138" s="272" t="s">
        <v>577</v>
      </c>
      <c r="D138" s="266" t="s">
        <v>900</v>
      </c>
      <c r="E138" s="63" t="s">
        <v>590</v>
      </c>
      <c r="F138" s="267">
        <v>2013</v>
      </c>
      <c r="G138" s="269">
        <v>2017</v>
      </c>
      <c r="H138" s="472">
        <v>27243000</v>
      </c>
      <c r="I138" s="472">
        <v>4173000</v>
      </c>
      <c r="J138" s="472">
        <v>4173517</v>
      </c>
      <c r="K138" s="474">
        <v>4173517</v>
      </c>
      <c r="L138" s="474">
        <v>4173517</v>
      </c>
      <c r="M138" s="467"/>
      <c r="N138" s="467"/>
      <c r="O138" s="467"/>
      <c r="P138" s="62"/>
    </row>
    <row r="139" spans="1:16" s="69" customFormat="1" ht="33" customHeight="1">
      <c r="A139" s="61">
        <v>22</v>
      </c>
      <c r="B139" s="61" t="s">
        <v>219</v>
      </c>
      <c r="C139" s="272" t="s">
        <v>578</v>
      </c>
      <c r="D139" s="266" t="s">
        <v>39</v>
      </c>
      <c r="E139" s="63" t="s">
        <v>590</v>
      </c>
      <c r="F139" s="267">
        <v>2018</v>
      </c>
      <c r="G139" s="269">
        <v>2021</v>
      </c>
      <c r="H139" s="472">
        <v>2820000</v>
      </c>
      <c r="I139" s="472">
        <v>0</v>
      </c>
      <c r="J139" s="472">
        <v>1250000</v>
      </c>
      <c r="K139" s="474">
        <v>1250000</v>
      </c>
      <c r="L139" s="474">
        <v>1250000</v>
      </c>
      <c r="M139" s="467"/>
      <c r="N139" s="467"/>
      <c r="O139" s="467"/>
      <c r="P139" s="62"/>
    </row>
    <row r="140" spans="1:16" s="69" customFormat="1" ht="81.75" customHeight="1">
      <c r="A140" s="61">
        <v>23</v>
      </c>
      <c r="B140" s="61" t="s">
        <v>219</v>
      </c>
      <c r="C140" s="265" t="s">
        <v>579</v>
      </c>
      <c r="D140" s="266" t="s">
        <v>53</v>
      </c>
      <c r="E140" s="63" t="s">
        <v>590</v>
      </c>
      <c r="F140" s="267">
        <v>2013</v>
      </c>
      <c r="G140" s="266">
        <v>2022</v>
      </c>
      <c r="H140" s="472">
        <v>7000000</v>
      </c>
      <c r="I140" s="472">
        <v>175000</v>
      </c>
      <c r="J140" s="475">
        <v>2000</v>
      </c>
      <c r="K140" s="474">
        <v>500000</v>
      </c>
      <c r="L140" s="474">
        <v>500000</v>
      </c>
      <c r="M140" s="467"/>
      <c r="N140" s="467"/>
      <c r="O140" s="467"/>
      <c r="P140" s="62"/>
    </row>
    <row r="141" spans="1:16" s="69" customFormat="1" ht="63" customHeight="1">
      <c r="A141" s="61">
        <v>24</v>
      </c>
      <c r="B141" s="61" t="s">
        <v>219</v>
      </c>
      <c r="C141" s="265" t="s">
        <v>580</v>
      </c>
      <c r="D141" s="266" t="s">
        <v>53</v>
      </c>
      <c r="E141" s="63" t="s">
        <v>590</v>
      </c>
      <c r="F141" s="267">
        <v>2013</v>
      </c>
      <c r="G141" s="266">
        <v>2022</v>
      </c>
      <c r="H141" s="472">
        <v>3000000</v>
      </c>
      <c r="I141" s="472">
        <v>155000</v>
      </c>
      <c r="J141" s="475">
        <v>2000</v>
      </c>
      <c r="K141" s="474">
        <v>2000</v>
      </c>
      <c r="L141" s="474">
        <v>2000</v>
      </c>
      <c r="M141" s="467"/>
      <c r="N141" s="467"/>
      <c r="O141" s="467"/>
      <c r="P141" s="62"/>
    </row>
    <row r="142" spans="1:16" s="69" customFormat="1" ht="63" customHeight="1">
      <c r="A142" s="61">
        <v>25</v>
      </c>
      <c r="B142" s="61" t="s">
        <v>219</v>
      </c>
      <c r="C142" s="265" t="s">
        <v>581</v>
      </c>
      <c r="D142" s="266" t="s">
        <v>163</v>
      </c>
      <c r="E142" s="63" t="s">
        <v>590</v>
      </c>
      <c r="F142" s="267">
        <v>2018</v>
      </c>
      <c r="G142" s="266">
        <v>2022</v>
      </c>
      <c r="H142" s="472">
        <v>2000000</v>
      </c>
      <c r="I142" s="472">
        <v>35000</v>
      </c>
      <c r="J142" s="475">
        <v>2000</v>
      </c>
      <c r="K142" s="474">
        <v>2000</v>
      </c>
      <c r="L142" s="474">
        <v>2000</v>
      </c>
      <c r="M142" s="467"/>
      <c r="N142" s="467"/>
      <c r="O142" s="467"/>
      <c r="P142" s="62"/>
    </row>
    <row r="143" spans="1:16" s="69" customFormat="1" ht="42.75" customHeight="1">
      <c r="A143" s="61">
        <v>26</v>
      </c>
      <c r="B143" s="61" t="s">
        <v>219</v>
      </c>
      <c r="C143" s="265" t="s">
        <v>2462</v>
      </c>
      <c r="D143" s="266" t="s">
        <v>2463</v>
      </c>
      <c r="E143" s="63" t="s">
        <v>590</v>
      </c>
      <c r="F143" s="267">
        <v>2019</v>
      </c>
      <c r="G143" s="266">
        <v>2022</v>
      </c>
      <c r="H143" s="472">
        <v>32000000</v>
      </c>
      <c r="I143" s="472">
        <v>0</v>
      </c>
      <c r="J143" s="475">
        <v>2000</v>
      </c>
      <c r="K143" s="474">
        <v>2000</v>
      </c>
      <c r="L143" s="474">
        <v>2000</v>
      </c>
      <c r="M143" s="467"/>
      <c r="N143" s="467"/>
      <c r="O143" s="467"/>
      <c r="P143" s="62"/>
    </row>
    <row r="144" spans="1:16" s="69" customFormat="1" ht="63" customHeight="1">
      <c r="A144" s="61">
        <v>27</v>
      </c>
      <c r="B144" s="61" t="s">
        <v>219</v>
      </c>
      <c r="C144" s="265" t="s">
        <v>583</v>
      </c>
      <c r="D144" s="266" t="s">
        <v>49</v>
      </c>
      <c r="E144" s="63" t="s">
        <v>590</v>
      </c>
      <c r="F144" s="267">
        <v>2019</v>
      </c>
      <c r="G144" s="266">
        <v>2022</v>
      </c>
      <c r="H144" s="472">
        <v>1000000</v>
      </c>
      <c r="I144" s="472">
        <v>0</v>
      </c>
      <c r="J144" s="475">
        <v>2000</v>
      </c>
      <c r="K144" s="474">
        <v>2000</v>
      </c>
      <c r="L144" s="474">
        <v>2000</v>
      </c>
      <c r="M144" s="467"/>
      <c r="N144" s="467"/>
      <c r="O144" s="467"/>
      <c r="P144" s="62"/>
    </row>
    <row r="145" spans="1:16" s="69" customFormat="1" ht="63" customHeight="1">
      <c r="A145" s="61">
        <v>28</v>
      </c>
      <c r="B145" s="61" t="s">
        <v>219</v>
      </c>
      <c r="C145" s="265" t="s">
        <v>2464</v>
      </c>
      <c r="D145" s="266" t="s">
        <v>2463</v>
      </c>
      <c r="E145" s="63" t="s">
        <v>590</v>
      </c>
      <c r="F145" s="267">
        <v>2019</v>
      </c>
      <c r="G145" s="266">
        <v>20109</v>
      </c>
      <c r="H145" s="473">
        <v>50000</v>
      </c>
      <c r="I145" s="472"/>
      <c r="J145" s="475">
        <v>50000</v>
      </c>
      <c r="K145" s="474">
        <v>50000</v>
      </c>
      <c r="L145" s="474">
        <v>50000</v>
      </c>
      <c r="M145" s="467"/>
      <c r="N145" s="467"/>
      <c r="O145" s="467"/>
      <c r="P145" s="62"/>
    </row>
    <row r="146" spans="1:16" s="69" customFormat="1" ht="63" customHeight="1">
      <c r="A146" s="61">
        <v>29</v>
      </c>
      <c r="B146" s="61" t="s">
        <v>219</v>
      </c>
      <c r="C146" s="265" t="s">
        <v>585</v>
      </c>
      <c r="D146" s="266" t="s">
        <v>53</v>
      </c>
      <c r="E146" s="63" t="s">
        <v>590</v>
      </c>
      <c r="F146" s="267">
        <v>2013</v>
      </c>
      <c r="G146" s="266">
        <v>2021</v>
      </c>
      <c r="H146" s="472">
        <v>7217205000</v>
      </c>
      <c r="I146" s="472">
        <v>8205000</v>
      </c>
      <c r="J146" s="473">
        <v>9298000</v>
      </c>
      <c r="K146" s="474">
        <v>9298000</v>
      </c>
      <c r="L146" s="474">
        <v>9298000</v>
      </c>
      <c r="M146" s="467"/>
      <c r="N146" s="467"/>
      <c r="O146" s="467"/>
      <c r="P146" s="62"/>
    </row>
    <row r="147" spans="1:16" s="69" customFormat="1" ht="63" customHeight="1">
      <c r="A147" s="61">
        <v>30</v>
      </c>
      <c r="B147" s="61" t="s">
        <v>219</v>
      </c>
      <c r="C147" s="265" t="s">
        <v>586</v>
      </c>
      <c r="D147" s="266" t="s">
        <v>53</v>
      </c>
      <c r="E147" s="63" t="s">
        <v>590</v>
      </c>
      <c r="F147" s="266">
        <v>2013</v>
      </c>
      <c r="G147" s="273">
        <v>2019</v>
      </c>
      <c r="H147" s="472">
        <v>101030000</v>
      </c>
      <c r="I147" s="472">
        <v>101030000</v>
      </c>
      <c r="J147" s="473">
        <v>2000000</v>
      </c>
      <c r="K147" s="474">
        <v>2000000</v>
      </c>
      <c r="L147" s="474">
        <v>2000000</v>
      </c>
      <c r="M147" s="467"/>
      <c r="N147" s="467"/>
      <c r="O147" s="467"/>
      <c r="P147" s="62"/>
    </row>
    <row r="148" spans="1:16" s="69" customFormat="1" ht="70.5" customHeight="1">
      <c r="A148" s="61">
        <v>31</v>
      </c>
      <c r="B148" s="61" t="s">
        <v>219</v>
      </c>
      <c r="C148" s="265" t="s">
        <v>587</v>
      </c>
      <c r="D148" s="266" t="s">
        <v>53</v>
      </c>
      <c r="E148" s="63" t="s">
        <v>590</v>
      </c>
      <c r="F148" s="266">
        <v>2017</v>
      </c>
      <c r="G148" s="273">
        <v>2020</v>
      </c>
      <c r="H148" s="472">
        <v>89086000</v>
      </c>
      <c r="I148" s="472">
        <v>61778000</v>
      </c>
      <c r="J148" s="473">
        <v>1911490</v>
      </c>
      <c r="K148" s="474">
        <v>1911490</v>
      </c>
      <c r="L148" s="474">
        <v>1911490</v>
      </c>
      <c r="M148" s="467"/>
      <c r="N148" s="467"/>
      <c r="O148" s="467"/>
      <c r="P148" s="62"/>
    </row>
    <row r="149" spans="1:16" s="69" customFormat="1" ht="69" customHeight="1" thickBot="1">
      <c r="A149" s="225">
        <v>32</v>
      </c>
      <c r="B149" s="225" t="s">
        <v>219</v>
      </c>
      <c r="C149" s="274" t="s">
        <v>588</v>
      </c>
      <c r="D149" s="275" t="s">
        <v>53</v>
      </c>
      <c r="E149" s="65" t="s">
        <v>590</v>
      </c>
      <c r="F149" s="275">
        <v>2017</v>
      </c>
      <c r="G149" s="276">
        <v>2020</v>
      </c>
      <c r="H149" s="476">
        <v>79666000</v>
      </c>
      <c r="I149" s="476">
        <v>64295000</v>
      </c>
      <c r="J149" s="477">
        <v>15370000</v>
      </c>
      <c r="K149" s="456">
        <v>15370000</v>
      </c>
      <c r="L149" s="456">
        <v>15370000</v>
      </c>
      <c r="M149" s="469"/>
      <c r="N149" s="469"/>
      <c r="O149" s="469"/>
      <c r="P149" s="262"/>
    </row>
    <row r="150" spans="1:16" s="441" customFormat="1" ht="30" customHeight="1" thickBot="1">
      <c r="A150" s="775" t="s">
        <v>31</v>
      </c>
      <c r="B150" s="776"/>
      <c r="C150" s="776"/>
      <c r="D150" s="776"/>
      <c r="E150" s="776"/>
      <c r="F150" s="776"/>
      <c r="G150" s="777"/>
      <c r="H150" s="449">
        <f>SUM(H118:H149)</f>
        <v>17187983000</v>
      </c>
      <c r="I150" s="449">
        <f t="shared" ref="I150:L150" si="5">SUM(I118:I149)</f>
        <v>4667163000</v>
      </c>
      <c r="J150" s="449">
        <f t="shared" si="5"/>
        <v>176384070.33333331</v>
      </c>
      <c r="K150" s="449">
        <f t="shared" si="5"/>
        <v>306566580.33333331</v>
      </c>
      <c r="L150" s="449">
        <f t="shared" si="5"/>
        <v>306566580.33333331</v>
      </c>
      <c r="M150" s="45"/>
      <c r="N150" s="45"/>
      <c r="O150" s="45"/>
      <c r="P150" s="543"/>
    </row>
    <row r="151" spans="1:16" s="29" customFormat="1" ht="15" customHeight="1" thickBot="1">
      <c r="A151" s="218"/>
      <c r="B151" s="59"/>
      <c r="C151" s="582"/>
      <c r="D151" s="582"/>
      <c r="E151" s="582"/>
      <c r="F151" s="59"/>
      <c r="G151" s="59"/>
      <c r="H151" s="134"/>
      <c r="I151" s="134"/>
      <c r="J151" s="134"/>
      <c r="K151" s="134"/>
      <c r="L151" s="134"/>
      <c r="M151" s="134"/>
      <c r="N151" s="134"/>
      <c r="O151" s="134"/>
      <c r="P151" s="544"/>
    </row>
    <row r="152" spans="1:16" ht="30" customHeight="1" thickBot="1">
      <c r="A152" s="781" t="s">
        <v>1866</v>
      </c>
      <c r="B152" s="782"/>
      <c r="C152" s="782"/>
      <c r="D152" s="782"/>
      <c r="E152" s="782"/>
      <c r="F152" s="782"/>
      <c r="G152" s="782"/>
      <c r="H152" s="782"/>
      <c r="I152" s="782"/>
      <c r="J152" s="782"/>
      <c r="K152" s="782"/>
      <c r="L152" s="782"/>
      <c r="M152" s="782"/>
      <c r="N152" s="782"/>
      <c r="O152" s="782"/>
      <c r="P152" s="783"/>
    </row>
    <row r="153" spans="1:16" s="281" customFormat="1" ht="42" customHeight="1">
      <c r="A153" s="222">
        <v>1</v>
      </c>
      <c r="B153" s="277" t="s">
        <v>2218</v>
      </c>
      <c r="C153" s="256" t="s">
        <v>1867</v>
      </c>
      <c r="D153" s="255" t="s">
        <v>392</v>
      </c>
      <c r="E153" s="255" t="s">
        <v>1878</v>
      </c>
      <c r="F153" s="278">
        <v>42797</v>
      </c>
      <c r="G153" s="279">
        <v>43585</v>
      </c>
      <c r="H153" s="455">
        <v>9434100</v>
      </c>
      <c r="I153" s="455">
        <v>4582851.0199999996</v>
      </c>
      <c r="J153" s="455">
        <v>4851248.9800000004</v>
      </c>
      <c r="K153" s="455"/>
      <c r="L153" s="455">
        <v>1769323.92</v>
      </c>
      <c r="M153" s="455">
        <v>3081925.06</v>
      </c>
      <c r="N153" s="455"/>
      <c r="O153" s="455"/>
      <c r="P153" s="280" t="s">
        <v>1880</v>
      </c>
    </row>
    <row r="154" spans="1:16" s="281" customFormat="1" ht="42" customHeight="1">
      <c r="A154" s="61">
        <v>2</v>
      </c>
      <c r="B154" s="277" t="s">
        <v>2218</v>
      </c>
      <c r="C154" s="64" t="s">
        <v>1868</v>
      </c>
      <c r="D154" s="63" t="s">
        <v>392</v>
      </c>
      <c r="E154" s="63" t="s">
        <v>1878</v>
      </c>
      <c r="F154" s="282">
        <v>42699</v>
      </c>
      <c r="G154" s="283">
        <v>43475</v>
      </c>
      <c r="H154" s="474">
        <v>30284700</v>
      </c>
      <c r="I154" s="474">
        <v>27131237.949999999</v>
      </c>
      <c r="J154" s="474">
        <v>3062462.05</v>
      </c>
      <c r="K154" s="474"/>
      <c r="L154" s="474">
        <v>3062462.05</v>
      </c>
      <c r="M154" s="474"/>
      <c r="N154" s="474"/>
      <c r="O154" s="474"/>
      <c r="P154" s="284" t="s">
        <v>1881</v>
      </c>
    </row>
    <row r="155" spans="1:16" s="281" customFormat="1" ht="52.5" customHeight="1">
      <c r="A155" s="61">
        <v>3</v>
      </c>
      <c r="B155" s="277" t="s">
        <v>2218</v>
      </c>
      <c r="C155" s="64" t="s">
        <v>1869</v>
      </c>
      <c r="D155" s="63" t="s">
        <v>589</v>
      </c>
      <c r="E155" s="63" t="s">
        <v>1879</v>
      </c>
      <c r="F155" s="282">
        <v>42426</v>
      </c>
      <c r="G155" s="283">
        <v>43915</v>
      </c>
      <c r="H155" s="474">
        <v>3408680000</v>
      </c>
      <c r="I155" s="474">
        <v>1200000000</v>
      </c>
      <c r="J155" s="474">
        <v>400000000</v>
      </c>
      <c r="K155" s="474"/>
      <c r="L155" s="474">
        <v>258640731.88999999</v>
      </c>
      <c r="M155" s="474">
        <v>141359268.11000001</v>
      </c>
      <c r="N155" s="474"/>
      <c r="O155" s="474"/>
      <c r="P155" s="284" t="s">
        <v>1599</v>
      </c>
    </row>
    <row r="156" spans="1:16" s="281" customFormat="1" ht="42" customHeight="1">
      <c r="A156" s="61">
        <v>4</v>
      </c>
      <c r="B156" s="277" t="s">
        <v>2218</v>
      </c>
      <c r="C156" s="64" t="s">
        <v>1870</v>
      </c>
      <c r="D156" s="63" t="s">
        <v>377</v>
      </c>
      <c r="E156" s="63" t="s">
        <v>1177</v>
      </c>
      <c r="F156" s="282">
        <v>42748</v>
      </c>
      <c r="G156" s="283">
        <v>43598</v>
      </c>
      <c r="H156" s="474">
        <v>479900100</v>
      </c>
      <c r="I156" s="474">
        <v>26385517.32</v>
      </c>
      <c r="J156" s="474">
        <v>0</v>
      </c>
      <c r="K156" s="474"/>
      <c r="L156" s="474"/>
      <c r="M156" s="474"/>
      <c r="N156" s="474"/>
      <c r="O156" s="474"/>
      <c r="P156" s="284" t="s">
        <v>1882</v>
      </c>
    </row>
    <row r="157" spans="1:16" s="281" customFormat="1" ht="42" customHeight="1">
      <c r="A157" s="61">
        <v>5</v>
      </c>
      <c r="B157" s="277" t="s">
        <v>2218</v>
      </c>
      <c r="C157" s="64" t="s">
        <v>1871</v>
      </c>
      <c r="D157" s="63" t="s">
        <v>417</v>
      </c>
      <c r="E157" s="63" t="s">
        <v>1177</v>
      </c>
      <c r="F157" s="282">
        <v>43110</v>
      </c>
      <c r="G157" s="283">
        <v>43727</v>
      </c>
      <c r="H157" s="474">
        <v>18005035.899999999</v>
      </c>
      <c r="I157" s="474">
        <v>7913071.4500000002</v>
      </c>
      <c r="J157" s="474">
        <v>7165928.5499999998</v>
      </c>
      <c r="K157" s="474"/>
      <c r="L157" s="474">
        <v>1511638.83</v>
      </c>
      <c r="M157" s="474">
        <v>2827144.86</v>
      </c>
      <c r="N157" s="474">
        <v>2827144.86</v>
      </c>
      <c r="O157" s="474"/>
      <c r="P157" s="284" t="s">
        <v>1599</v>
      </c>
    </row>
    <row r="158" spans="1:16" s="281" customFormat="1" ht="42" customHeight="1">
      <c r="A158" s="61">
        <v>6</v>
      </c>
      <c r="B158" s="277" t="s">
        <v>2218</v>
      </c>
      <c r="C158" s="64" t="s">
        <v>1872</v>
      </c>
      <c r="D158" s="63" t="s">
        <v>210</v>
      </c>
      <c r="E158" s="63" t="s">
        <v>1177</v>
      </c>
      <c r="F158" s="282">
        <v>43203</v>
      </c>
      <c r="G158" s="283">
        <v>43465</v>
      </c>
      <c r="H158" s="474">
        <v>6417044.5999999996</v>
      </c>
      <c r="I158" s="474">
        <v>5514796.2300000004</v>
      </c>
      <c r="J158" s="474">
        <v>902203.77</v>
      </c>
      <c r="K158" s="474"/>
      <c r="L158" s="474">
        <v>217368.76</v>
      </c>
      <c r="M158" s="474">
        <v>684835.01</v>
      </c>
      <c r="N158" s="474"/>
      <c r="O158" s="474"/>
      <c r="P158" s="284" t="s">
        <v>1881</v>
      </c>
    </row>
    <row r="159" spans="1:16" s="281" customFormat="1" ht="42" customHeight="1">
      <c r="A159" s="61">
        <v>7</v>
      </c>
      <c r="B159" s="277" t="s">
        <v>2218</v>
      </c>
      <c r="C159" s="64" t="s">
        <v>1873</v>
      </c>
      <c r="D159" s="63" t="s">
        <v>210</v>
      </c>
      <c r="E159" s="63" t="s">
        <v>1177</v>
      </c>
      <c r="F159" s="282">
        <v>408430</v>
      </c>
      <c r="G159" s="279">
        <v>43462</v>
      </c>
      <c r="H159" s="474">
        <v>5479181.6900000004</v>
      </c>
      <c r="I159" s="474">
        <v>4525117.74</v>
      </c>
      <c r="J159" s="474">
        <v>39882.26</v>
      </c>
      <c r="K159" s="474"/>
      <c r="L159" s="474">
        <v>39882.26</v>
      </c>
      <c r="M159" s="474"/>
      <c r="N159" s="474"/>
      <c r="O159" s="474"/>
      <c r="P159" s="284" t="s">
        <v>1881</v>
      </c>
    </row>
    <row r="160" spans="1:16" s="281" customFormat="1" ht="42" customHeight="1">
      <c r="A160" s="61">
        <v>8</v>
      </c>
      <c r="B160" s="277" t="s">
        <v>2218</v>
      </c>
      <c r="C160" s="64" t="s">
        <v>1874</v>
      </c>
      <c r="D160" s="63" t="s">
        <v>210</v>
      </c>
      <c r="E160" s="63" t="s">
        <v>1177</v>
      </c>
      <c r="F160" s="282">
        <v>43185</v>
      </c>
      <c r="G160" s="283">
        <v>43435</v>
      </c>
      <c r="H160" s="474">
        <v>5185499.2699999996</v>
      </c>
      <c r="I160" s="474">
        <v>4256499.07</v>
      </c>
      <c r="J160" s="474">
        <v>457500.93</v>
      </c>
      <c r="K160" s="474"/>
      <c r="L160" s="474">
        <v>457500.93</v>
      </c>
      <c r="M160" s="474"/>
      <c r="N160" s="474"/>
      <c r="O160" s="474"/>
      <c r="P160" s="284" t="s">
        <v>1881</v>
      </c>
    </row>
    <row r="161" spans="1:16" s="281" customFormat="1" ht="42" customHeight="1">
      <c r="A161" s="61">
        <v>9</v>
      </c>
      <c r="B161" s="277" t="s">
        <v>2218</v>
      </c>
      <c r="C161" s="64" t="s">
        <v>1875</v>
      </c>
      <c r="D161" s="63" t="s">
        <v>210</v>
      </c>
      <c r="E161" s="63" t="s">
        <v>1177</v>
      </c>
      <c r="F161" s="282">
        <v>43137</v>
      </c>
      <c r="G161" s="283">
        <v>43465</v>
      </c>
      <c r="H161" s="474">
        <v>9950940</v>
      </c>
      <c r="I161" s="474">
        <v>5907329.1299999999</v>
      </c>
      <c r="J161" s="474">
        <v>4042670.87</v>
      </c>
      <c r="K161" s="474"/>
      <c r="L161" s="474">
        <v>4042670.87</v>
      </c>
      <c r="M161" s="474"/>
      <c r="N161" s="474"/>
      <c r="O161" s="474"/>
      <c r="P161" s="284" t="s">
        <v>1881</v>
      </c>
    </row>
    <row r="162" spans="1:16" s="281" customFormat="1" ht="42" customHeight="1">
      <c r="A162" s="61">
        <v>10</v>
      </c>
      <c r="B162" s="277" t="s">
        <v>2218</v>
      </c>
      <c r="C162" s="64" t="s">
        <v>1876</v>
      </c>
      <c r="D162" s="63" t="s">
        <v>210</v>
      </c>
      <c r="E162" s="63" t="s">
        <v>1177</v>
      </c>
      <c r="F162" s="282">
        <v>43131</v>
      </c>
      <c r="G162" s="283">
        <v>43431</v>
      </c>
      <c r="H162" s="474">
        <v>8376820</v>
      </c>
      <c r="I162" s="474">
        <v>2325214.54</v>
      </c>
      <c r="J162" s="474">
        <v>0</v>
      </c>
      <c r="K162" s="474"/>
      <c r="L162" s="474"/>
      <c r="M162" s="474"/>
      <c r="N162" s="474"/>
      <c r="O162" s="474"/>
      <c r="P162" s="284" t="s">
        <v>1882</v>
      </c>
    </row>
    <row r="163" spans="1:16" s="281" customFormat="1" ht="42" customHeight="1" thickBot="1">
      <c r="A163" s="225">
        <v>11</v>
      </c>
      <c r="B163" s="277" t="s">
        <v>2218</v>
      </c>
      <c r="C163" s="261" t="s">
        <v>1877</v>
      </c>
      <c r="D163" s="65" t="s">
        <v>210</v>
      </c>
      <c r="E163" s="65" t="s">
        <v>1878</v>
      </c>
      <c r="F163" s="285">
        <v>43122</v>
      </c>
      <c r="G163" s="286">
        <v>43529</v>
      </c>
      <c r="H163" s="456">
        <v>18146040</v>
      </c>
      <c r="I163" s="456">
        <v>12699860.039999999</v>
      </c>
      <c r="J163" s="456">
        <v>2971139.96</v>
      </c>
      <c r="K163" s="456"/>
      <c r="L163" s="456">
        <v>2807992.2</v>
      </c>
      <c r="M163" s="456">
        <v>163147.76</v>
      </c>
      <c r="N163" s="456"/>
      <c r="O163" s="456"/>
      <c r="P163" s="287" t="s">
        <v>1881</v>
      </c>
    </row>
    <row r="164" spans="1:16" s="379" customFormat="1" ht="30" customHeight="1" thickBot="1">
      <c r="A164" s="775" t="s">
        <v>31</v>
      </c>
      <c r="B164" s="776"/>
      <c r="C164" s="776"/>
      <c r="D164" s="776"/>
      <c r="E164" s="777"/>
      <c r="F164" s="440"/>
      <c r="G164" s="440"/>
      <c r="H164" s="45">
        <f>SUM(H153:H163)</f>
        <v>3999859461.46</v>
      </c>
      <c r="I164" s="45">
        <f t="shared" ref="I164:M164" si="6">SUM(I153:I163)</f>
        <v>1301241494.49</v>
      </c>
      <c r="J164" s="45">
        <f t="shared" si="6"/>
        <v>423493037.36999995</v>
      </c>
      <c r="K164" s="45">
        <f t="shared" si="6"/>
        <v>0</v>
      </c>
      <c r="L164" s="45">
        <f t="shared" si="6"/>
        <v>272549571.70999998</v>
      </c>
      <c r="M164" s="45">
        <f t="shared" si="6"/>
        <v>148116320.80000001</v>
      </c>
      <c r="N164" s="45">
        <f>SUM(N153:N163)</f>
        <v>2827144.86</v>
      </c>
      <c r="O164" s="45"/>
      <c r="P164" s="545"/>
    </row>
    <row r="165" spans="1:16" ht="15" customHeight="1" thickBot="1">
      <c r="A165" s="572"/>
      <c r="B165" s="123"/>
      <c r="C165" s="579"/>
      <c r="D165" s="579"/>
      <c r="E165" s="579"/>
      <c r="F165" s="123"/>
      <c r="G165" s="123"/>
      <c r="H165" s="505"/>
      <c r="I165" s="505"/>
      <c r="J165" s="505"/>
      <c r="K165" s="505"/>
      <c r="L165" s="505"/>
      <c r="M165" s="505"/>
      <c r="N165" s="505"/>
      <c r="O165" s="505"/>
      <c r="P165" s="534"/>
    </row>
    <row r="166" spans="1:16" ht="30" customHeight="1" thickBot="1">
      <c r="A166" s="781" t="s">
        <v>1938</v>
      </c>
      <c r="B166" s="782"/>
      <c r="C166" s="782"/>
      <c r="D166" s="782"/>
      <c r="E166" s="782"/>
      <c r="F166" s="782"/>
      <c r="G166" s="782"/>
      <c r="H166" s="782"/>
      <c r="I166" s="782"/>
      <c r="J166" s="782"/>
      <c r="K166" s="782"/>
      <c r="L166" s="782"/>
      <c r="M166" s="782"/>
      <c r="N166" s="782"/>
      <c r="O166" s="782"/>
      <c r="P166" s="783"/>
    </row>
    <row r="167" spans="1:16" s="223" customFormat="1" ht="48.75" customHeight="1">
      <c r="A167" s="222">
        <v>1</v>
      </c>
      <c r="B167" s="222" t="s">
        <v>898</v>
      </c>
      <c r="C167" s="256" t="s">
        <v>1899</v>
      </c>
      <c r="D167" s="255" t="s">
        <v>39</v>
      </c>
      <c r="E167" s="255" t="s">
        <v>1900</v>
      </c>
      <c r="F167" s="222">
        <v>2019</v>
      </c>
      <c r="G167" s="222">
        <v>2021</v>
      </c>
      <c r="H167" s="455">
        <v>149257406</v>
      </c>
      <c r="I167" s="455">
        <v>0</v>
      </c>
      <c r="J167" s="455"/>
      <c r="K167" s="455"/>
      <c r="L167" s="455"/>
      <c r="M167" s="465"/>
      <c r="N167" s="465"/>
      <c r="O167" s="465"/>
      <c r="P167" s="288" t="s">
        <v>1901</v>
      </c>
    </row>
    <row r="168" spans="1:16" s="223" customFormat="1" ht="48.75" customHeight="1">
      <c r="A168" s="61">
        <v>2</v>
      </c>
      <c r="B168" s="222" t="s">
        <v>898</v>
      </c>
      <c r="C168" s="64" t="s">
        <v>1902</v>
      </c>
      <c r="D168" s="63" t="s">
        <v>312</v>
      </c>
      <c r="E168" s="63" t="s">
        <v>1903</v>
      </c>
      <c r="F168" s="61">
        <v>2019</v>
      </c>
      <c r="G168" s="61">
        <v>2021</v>
      </c>
      <c r="H168" s="474">
        <v>192307621</v>
      </c>
      <c r="I168" s="474">
        <v>0</v>
      </c>
      <c r="J168" s="474"/>
      <c r="K168" s="474"/>
      <c r="L168" s="474"/>
      <c r="M168" s="467"/>
      <c r="N168" s="467"/>
      <c r="O168" s="467"/>
      <c r="P168" s="62" t="s">
        <v>1901</v>
      </c>
    </row>
    <row r="169" spans="1:16" s="223" customFormat="1" ht="48.75" customHeight="1">
      <c r="A169" s="222">
        <v>3</v>
      </c>
      <c r="B169" s="222" t="s">
        <v>898</v>
      </c>
      <c r="C169" s="256" t="s">
        <v>1904</v>
      </c>
      <c r="D169" s="255" t="s">
        <v>49</v>
      </c>
      <c r="E169" s="255" t="s">
        <v>1903</v>
      </c>
      <c r="F169" s="222">
        <v>2019</v>
      </c>
      <c r="G169" s="222">
        <v>2021</v>
      </c>
      <c r="H169" s="455">
        <v>43351351</v>
      </c>
      <c r="I169" s="455">
        <v>0</v>
      </c>
      <c r="J169" s="455"/>
      <c r="K169" s="455"/>
      <c r="L169" s="455"/>
      <c r="M169" s="465"/>
      <c r="N169" s="465"/>
      <c r="O169" s="465"/>
      <c r="P169" s="288" t="s">
        <v>1901</v>
      </c>
    </row>
    <row r="170" spans="1:16" s="223" customFormat="1" ht="60" customHeight="1">
      <c r="A170" s="61">
        <v>4</v>
      </c>
      <c r="B170" s="222" t="s">
        <v>898</v>
      </c>
      <c r="C170" s="64" t="s">
        <v>1905</v>
      </c>
      <c r="D170" s="63" t="s">
        <v>900</v>
      </c>
      <c r="E170" s="63" t="s">
        <v>1906</v>
      </c>
      <c r="F170" s="61">
        <v>2014</v>
      </c>
      <c r="G170" s="61">
        <v>2019</v>
      </c>
      <c r="H170" s="474">
        <v>4229681</v>
      </c>
      <c r="I170" s="474">
        <v>4109018</v>
      </c>
      <c r="J170" s="474">
        <v>120663</v>
      </c>
      <c r="K170" s="474">
        <v>468892</v>
      </c>
      <c r="L170" s="474"/>
      <c r="M170" s="467"/>
      <c r="N170" s="467"/>
      <c r="O170" s="467"/>
      <c r="P170" s="62" t="s">
        <v>1907</v>
      </c>
    </row>
    <row r="171" spans="1:16" s="223" customFormat="1" ht="66" customHeight="1">
      <c r="A171" s="61">
        <v>5</v>
      </c>
      <c r="B171" s="222" t="s">
        <v>898</v>
      </c>
      <c r="C171" s="64" t="s">
        <v>1908</v>
      </c>
      <c r="D171" s="63" t="s">
        <v>900</v>
      </c>
      <c r="E171" s="63" t="s">
        <v>1906</v>
      </c>
      <c r="F171" s="61">
        <v>2014</v>
      </c>
      <c r="G171" s="61">
        <v>2019</v>
      </c>
      <c r="H171" s="474">
        <v>2123992</v>
      </c>
      <c r="I171" s="474">
        <v>2022380</v>
      </c>
      <c r="J171" s="474">
        <v>101612</v>
      </c>
      <c r="K171" s="474">
        <v>101612</v>
      </c>
      <c r="L171" s="474"/>
      <c r="M171" s="467"/>
      <c r="N171" s="467"/>
      <c r="O171" s="467"/>
      <c r="P171" s="62" t="s">
        <v>1907</v>
      </c>
    </row>
    <row r="172" spans="1:16" s="223" customFormat="1" ht="37.5" customHeight="1">
      <c r="A172" s="61">
        <v>6</v>
      </c>
      <c r="B172" s="222" t="s">
        <v>898</v>
      </c>
      <c r="C172" s="64" t="s">
        <v>1909</v>
      </c>
      <c r="D172" s="63" t="s">
        <v>900</v>
      </c>
      <c r="E172" s="63" t="s">
        <v>1910</v>
      </c>
      <c r="F172" s="61">
        <v>2017</v>
      </c>
      <c r="G172" s="61">
        <v>2019</v>
      </c>
      <c r="H172" s="474">
        <v>25000</v>
      </c>
      <c r="I172" s="474">
        <v>0</v>
      </c>
      <c r="J172" s="474">
        <v>25000</v>
      </c>
      <c r="K172" s="474">
        <v>25000</v>
      </c>
      <c r="L172" s="474"/>
      <c r="M172" s="467"/>
      <c r="N172" s="467"/>
      <c r="O172" s="467"/>
      <c r="P172" s="62" t="s">
        <v>1907</v>
      </c>
    </row>
    <row r="173" spans="1:16" s="223" customFormat="1" ht="37.5" customHeight="1">
      <c r="A173" s="61">
        <v>7</v>
      </c>
      <c r="B173" s="222" t="s">
        <v>898</v>
      </c>
      <c r="C173" s="64" t="s">
        <v>1911</v>
      </c>
      <c r="D173" s="63" t="s">
        <v>53</v>
      </c>
      <c r="E173" s="63" t="s">
        <v>1912</v>
      </c>
      <c r="F173" s="61">
        <v>2016</v>
      </c>
      <c r="G173" s="61">
        <v>2019</v>
      </c>
      <c r="H173" s="474">
        <v>994260</v>
      </c>
      <c r="I173" s="474">
        <v>333445</v>
      </c>
      <c r="J173" s="474">
        <v>150000</v>
      </c>
      <c r="K173" s="474">
        <v>150000</v>
      </c>
      <c r="L173" s="474"/>
      <c r="M173" s="467"/>
      <c r="N173" s="467"/>
      <c r="O173" s="467"/>
      <c r="P173" s="62" t="s">
        <v>1907</v>
      </c>
    </row>
    <row r="174" spans="1:16" s="223" customFormat="1" ht="37.5" customHeight="1">
      <c r="A174" s="61">
        <v>8</v>
      </c>
      <c r="B174" s="222" t="s">
        <v>898</v>
      </c>
      <c r="C174" s="64" t="s">
        <v>1913</v>
      </c>
      <c r="D174" s="63" t="s">
        <v>52</v>
      </c>
      <c r="E174" s="63" t="s">
        <v>1914</v>
      </c>
      <c r="F174" s="61">
        <v>2019</v>
      </c>
      <c r="G174" s="61">
        <v>2020</v>
      </c>
      <c r="H174" s="474">
        <v>1000000</v>
      </c>
      <c r="I174" s="474">
        <v>0</v>
      </c>
      <c r="J174" s="474"/>
      <c r="K174" s="474"/>
      <c r="L174" s="474"/>
      <c r="M174" s="467"/>
      <c r="N174" s="467"/>
      <c r="O174" s="467"/>
      <c r="P174" s="62" t="s">
        <v>1915</v>
      </c>
    </row>
    <row r="175" spans="1:16" s="223" customFormat="1" ht="37.5" customHeight="1">
      <c r="A175" s="61">
        <v>9</v>
      </c>
      <c r="B175" s="222" t="s">
        <v>898</v>
      </c>
      <c r="C175" s="64" t="s">
        <v>1916</v>
      </c>
      <c r="D175" s="63" t="s">
        <v>52</v>
      </c>
      <c r="E175" s="63" t="s">
        <v>1914</v>
      </c>
      <c r="F175" s="61">
        <v>2019</v>
      </c>
      <c r="G175" s="61">
        <v>2020</v>
      </c>
      <c r="H175" s="474">
        <v>1000000</v>
      </c>
      <c r="I175" s="474">
        <v>0</v>
      </c>
      <c r="J175" s="474"/>
      <c r="K175" s="474"/>
      <c r="L175" s="474"/>
      <c r="M175" s="467"/>
      <c r="N175" s="467"/>
      <c r="O175" s="467"/>
      <c r="P175" s="62" t="s">
        <v>1915</v>
      </c>
    </row>
    <row r="176" spans="1:16" s="223" customFormat="1" ht="37.5" customHeight="1">
      <c r="A176" s="61">
        <v>10</v>
      </c>
      <c r="B176" s="222" t="s">
        <v>898</v>
      </c>
      <c r="C176" s="64" t="s">
        <v>1917</v>
      </c>
      <c r="D176" s="63" t="s">
        <v>312</v>
      </c>
      <c r="E176" s="63" t="s">
        <v>1918</v>
      </c>
      <c r="F176" s="61">
        <v>2017</v>
      </c>
      <c r="G176" s="61">
        <v>2019</v>
      </c>
      <c r="H176" s="474">
        <v>668760</v>
      </c>
      <c r="I176" s="474">
        <v>48156</v>
      </c>
      <c r="J176" s="474"/>
      <c r="K176" s="474"/>
      <c r="L176" s="474"/>
      <c r="M176" s="467"/>
      <c r="N176" s="467"/>
      <c r="O176" s="467"/>
      <c r="P176" s="62" t="s">
        <v>1907</v>
      </c>
    </row>
    <row r="177" spans="1:16" s="223" customFormat="1" ht="37.5" customHeight="1">
      <c r="A177" s="61">
        <v>11</v>
      </c>
      <c r="B177" s="222" t="s">
        <v>898</v>
      </c>
      <c r="C177" s="64" t="s">
        <v>1919</v>
      </c>
      <c r="D177" s="63" t="s">
        <v>312</v>
      </c>
      <c r="E177" s="63" t="s">
        <v>1918</v>
      </c>
      <c r="F177" s="61">
        <v>2017</v>
      </c>
      <c r="G177" s="61">
        <v>2019</v>
      </c>
      <c r="H177" s="474">
        <v>577388</v>
      </c>
      <c r="I177" s="474">
        <v>22479</v>
      </c>
      <c r="J177" s="474"/>
      <c r="K177" s="474"/>
      <c r="L177" s="474"/>
      <c r="M177" s="467"/>
      <c r="N177" s="467"/>
      <c r="O177" s="467"/>
      <c r="P177" s="62" t="s">
        <v>1907</v>
      </c>
    </row>
    <row r="178" spans="1:16" s="223" customFormat="1" ht="37.5" customHeight="1">
      <c r="A178" s="61">
        <v>12</v>
      </c>
      <c r="B178" s="222" t="s">
        <v>898</v>
      </c>
      <c r="C178" s="64" t="s">
        <v>1920</v>
      </c>
      <c r="D178" s="63" t="s">
        <v>52</v>
      </c>
      <c r="E178" s="63" t="s">
        <v>1921</v>
      </c>
      <c r="F178" s="61">
        <v>2017</v>
      </c>
      <c r="G178" s="61">
        <v>2020</v>
      </c>
      <c r="H178" s="474">
        <v>2907329</v>
      </c>
      <c r="I178" s="474">
        <v>187651</v>
      </c>
      <c r="J178" s="474"/>
      <c r="K178" s="474"/>
      <c r="L178" s="474"/>
      <c r="M178" s="467"/>
      <c r="N178" s="467"/>
      <c r="O178" s="467"/>
      <c r="P178" s="62" t="s">
        <v>1907</v>
      </c>
    </row>
    <row r="179" spans="1:16" s="223" customFormat="1" ht="37.5" customHeight="1">
      <c r="A179" s="61">
        <v>13</v>
      </c>
      <c r="B179" s="222" t="s">
        <v>898</v>
      </c>
      <c r="C179" s="64" t="s">
        <v>1922</v>
      </c>
      <c r="D179" s="63" t="s">
        <v>52</v>
      </c>
      <c r="E179" s="63" t="s">
        <v>1921</v>
      </c>
      <c r="F179" s="61">
        <v>2017</v>
      </c>
      <c r="G179" s="61">
        <v>2021</v>
      </c>
      <c r="H179" s="474">
        <v>3304513</v>
      </c>
      <c r="I179" s="474">
        <v>232915</v>
      </c>
      <c r="J179" s="474"/>
      <c r="K179" s="474"/>
      <c r="L179" s="474"/>
      <c r="M179" s="467"/>
      <c r="N179" s="467"/>
      <c r="O179" s="467"/>
      <c r="P179" s="62" t="s">
        <v>1907</v>
      </c>
    </row>
    <row r="180" spans="1:16" s="223" customFormat="1" ht="37.5" customHeight="1">
      <c r="A180" s="222">
        <v>14</v>
      </c>
      <c r="B180" s="222" t="s">
        <v>898</v>
      </c>
      <c r="C180" s="256" t="s">
        <v>1923</v>
      </c>
      <c r="D180" s="255" t="s">
        <v>312</v>
      </c>
      <c r="E180" s="255" t="s">
        <v>1924</v>
      </c>
      <c r="F180" s="222">
        <v>2017</v>
      </c>
      <c r="G180" s="222">
        <v>2019</v>
      </c>
      <c r="H180" s="455">
        <v>46857747</v>
      </c>
      <c r="I180" s="455">
        <v>0</v>
      </c>
      <c r="J180" s="455"/>
      <c r="K180" s="455"/>
      <c r="L180" s="455"/>
      <c r="M180" s="465"/>
      <c r="N180" s="465"/>
      <c r="O180" s="465"/>
      <c r="P180" s="288" t="s">
        <v>1907</v>
      </c>
    </row>
    <row r="181" spans="1:16" s="223" customFormat="1" ht="37.5" customHeight="1">
      <c r="A181" s="61">
        <v>15</v>
      </c>
      <c r="B181" s="222" t="s">
        <v>898</v>
      </c>
      <c r="C181" s="64" t="s">
        <v>1925</v>
      </c>
      <c r="D181" s="63" t="s">
        <v>419</v>
      </c>
      <c r="E181" s="63" t="s">
        <v>1926</v>
      </c>
      <c r="F181" s="61">
        <v>2017</v>
      </c>
      <c r="G181" s="61">
        <v>2020</v>
      </c>
      <c r="H181" s="474">
        <v>3681377</v>
      </c>
      <c r="I181" s="474">
        <v>481709</v>
      </c>
      <c r="J181" s="474">
        <v>1500000</v>
      </c>
      <c r="K181" s="474">
        <v>1500000</v>
      </c>
      <c r="L181" s="474">
        <v>273565</v>
      </c>
      <c r="M181" s="467"/>
      <c r="N181" s="467"/>
      <c r="O181" s="467"/>
      <c r="P181" s="62" t="s">
        <v>1907</v>
      </c>
    </row>
    <row r="182" spans="1:16" s="223" customFormat="1" ht="37.5" customHeight="1">
      <c r="A182" s="61">
        <v>16</v>
      </c>
      <c r="B182" s="222" t="s">
        <v>898</v>
      </c>
      <c r="C182" s="64" t="s">
        <v>1927</v>
      </c>
      <c r="D182" s="63" t="s">
        <v>312</v>
      </c>
      <c r="E182" s="63" t="s">
        <v>1926</v>
      </c>
      <c r="F182" s="61">
        <v>2019</v>
      </c>
      <c r="G182" s="61">
        <v>2020</v>
      </c>
      <c r="H182" s="474">
        <v>3000000</v>
      </c>
      <c r="I182" s="474">
        <v>0</v>
      </c>
      <c r="J182" s="474"/>
      <c r="K182" s="474"/>
      <c r="L182" s="474"/>
      <c r="M182" s="467"/>
      <c r="N182" s="467"/>
      <c r="O182" s="467"/>
      <c r="P182" s="62" t="s">
        <v>1915</v>
      </c>
    </row>
    <row r="183" spans="1:16" s="223" customFormat="1" ht="37.5" customHeight="1">
      <c r="A183" s="61">
        <v>17</v>
      </c>
      <c r="B183" s="222" t="s">
        <v>898</v>
      </c>
      <c r="C183" s="64" t="s">
        <v>1928</v>
      </c>
      <c r="D183" s="63" t="s">
        <v>52</v>
      </c>
      <c r="E183" s="63" t="s">
        <v>1926</v>
      </c>
      <c r="F183" s="61">
        <v>2019</v>
      </c>
      <c r="G183" s="61">
        <v>2020</v>
      </c>
      <c r="H183" s="474">
        <v>3500000</v>
      </c>
      <c r="I183" s="474">
        <v>0</v>
      </c>
      <c r="J183" s="474"/>
      <c r="K183" s="474"/>
      <c r="L183" s="474"/>
      <c r="M183" s="467"/>
      <c r="N183" s="467"/>
      <c r="O183" s="467"/>
      <c r="P183" s="62" t="s">
        <v>1915</v>
      </c>
    </row>
    <row r="184" spans="1:16" s="223" customFormat="1" ht="37.5" customHeight="1">
      <c r="A184" s="61">
        <v>18</v>
      </c>
      <c r="B184" s="222" t="s">
        <v>898</v>
      </c>
      <c r="C184" s="64" t="s">
        <v>1929</v>
      </c>
      <c r="D184" s="63" t="s">
        <v>900</v>
      </c>
      <c r="E184" s="63" t="s">
        <v>1930</v>
      </c>
      <c r="F184" s="61">
        <v>2014</v>
      </c>
      <c r="G184" s="61">
        <v>2019</v>
      </c>
      <c r="H184" s="474">
        <v>2037756</v>
      </c>
      <c r="I184" s="474">
        <v>179036</v>
      </c>
      <c r="J184" s="474">
        <v>300000</v>
      </c>
      <c r="K184" s="474">
        <v>300000</v>
      </c>
      <c r="L184" s="474"/>
      <c r="M184" s="467"/>
      <c r="N184" s="467"/>
      <c r="O184" s="467"/>
      <c r="P184" s="62" t="s">
        <v>1907</v>
      </c>
    </row>
    <row r="185" spans="1:16" s="223" customFormat="1" ht="36" customHeight="1">
      <c r="A185" s="61">
        <v>19</v>
      </c>
      <c r="B185" s="222" t="s">
        <v>898</v>
      </c>
      <c r="C185" s="64" t="s">
        <v>1931</v>
      </c>
      <c r="D185" s="63" t="s">
        <v>900</v>
      </c>
      <c r="E185" s="63" t="s">
        <v>1931</v>
      </c>
      <c r="F185" s="61">
        <v>2017</v>
      </c>
      <c r="G185" s="61">
        <v>2019</v>
      </c>
      <c r="H185" s="474">
        <v>500000</v>
      </c>
      <c r="I185" s="474">
        <v>108964</v>
      </c>
      <c r="J185" s="474"/>
      <c r="K185" s="474"/>
      <c r="L185" s="474"/>
      <c r="M185" s="467"/>
      <c r="N185" s="467"/>
      <c r="O185" s="467"/>
      <c r="P185" s="62" t="s">
        <v>1907</v>
      </c>
    </row>
    <row r="186" spans="1:16" s="223" customFormat="1" ht="36" customHeight="1">
      <c r="A186" s="61">
        <v>20</v>
      </c>
      <c r="B186" s="222" t="s">
        <v>898</v>
      </c>
      <c r="C186" s="64" t="s">
        <v>1932</v>
      </c>
      <c r="D186" s="63" t="s">
        <v>419</v>
      </c>
      <c r="E186" s="63" t="s">
        <v>1933</v>
      </c>
      <c r="F186" s="61">
        <v>2019</v>
      </c>
      <c r="G186" s="61"/>
      <c r="H186" s="474">
        <v>3500000</v>
      </c>
      <c r="I186" s="474">
        <v>0</v>
      </c>
      <c r="J186" s="474"/>
      <c r="K186" s="474"/>
      <c r="L186" s="474"/>
      <c r="M186" s="467"/>
      <c r="N186" s="467"/>
      <c r="O186" s="467"/>
      <c r="P186" s="62" t="s">
        <v>1915</v>
      </c>
    </row>
    <row r="187" spans="1:16" s="223" customFormat="1" ht="36" customHeight="1">
      <c r="A187" s="61">
        <v>21</v>
      </c>
      <c r="B187" s="222" t="s">
        <v>898</v>
      </c>
      <c r="C187" s="64" t="s">
        <v>2465</v>
      </c>
      <c r="D187" s="63" t="s">
        <v>2463</v>
      </c>
      <c r="E187" s="63" t="s">
        <v>1933</v>
      </c>
      <c r="F187" s="61">
        <v>2019</v>
      </c>
      <c r="G187" s="61"/>
      <c r="H187" s="474">
        <v>2000000</v>
      </c>
      <c r="I187" s="474">
        <v>0</v>
      </c>
      <c r="J187" s="474"/>
      <c r="K187" s="474"/>
      <c r="L187" s="474"/>
      <c r="M187" s="467"/>
      <c r="N187" s="467"/>
      <c r="O187" s="467"/>
      <c r="P187" s="62" t="s">
        <v>1915</v>
      </c>
    </row>
    <row r="188" spans="1:16" s="223" customFormat="1" ht="36" customHeight="1">
      <c r="A188" s="61">
        <v>22</v>
      </c>
      <c r="B188" s="222" t="s">
        <v>898</v>
      </c>
      <c r="C188" s="64" t="s">
        <v>1935</v>
      </c>
      <c r="D188" s="63" t="s">
        <v>165</v>
      </c>
      <c r="E188" s="63" t="s">
        <v>1933</v>
      </c>
      <c r="F188" s="61">
        <v>2019</v>
      </c>
      <c r="G188" s="61"/>
      <c r="H188" s="474">
        <v>200000</v>
      </c>
      <c r="I188" s="474">
        <v>0</v>
      </c>
      <c r="J188" s="474"/>
      <c r="K188" s="474"/>
      <c r="L188" s="474"/>
      <c r="M188" s="467"/>
      <c r="N188" s="467"/>
      <c r="O188" s="467"/>
      <c r="P188" s="62" t="s">
        <v>1915</v>
      </c>
    </row>
    <row r="189" spans="1:16" s="223" customFormat="1" ht="36" customHeight="1">
      <c r="A189" s="61">
        <v>23</v>
      </c>
      <c r="B189" s="222" t="s">
        <v>898</v>
      </c>
      <c r="C189" s="64" t="s">
        <v>1936</v>
      </c>
      <c r="D189" s="63" t="s">
        <v>160</v>
      </c>
      <c r="E189" s="63" t="s">
        <v>1933</v>
      </c>
      <c r="F189" s="61">
        <v>2019</v>
      </c>
      <c r="G189" s="61"/>
      <c r="H189" s="474">
        <v>5000000</v>
      </c>
      <c r="I189" s="474">
        <v>0</v>
      </c>
      <c r="J189" s="474"/>
      <c r="K189" s="474"/>
      <c r="L189" s="474"/>
      <c r="M189" s="467"/>
      <c r="N189" s="467"/>
      <c r="O189" s="467"/>
      <c r="P189" s="62" t="s">
        <v>1915</v>
      </c>
    </row>
    <row r="190" spans="1:16" s="223" customFormat="1" ht="36" customHeight="1">
      <c r="A190" s="61">
        <v>24</v>
      </c>
      <c r="B190" s="222" t="s">
        <v>898</v>
      </c>
      <c r="C190" s="64" t="s">
        <v>1937</v>
      </c>
      <c r="D190" s="63" t="s">
        <v>312</v>
      </c>
      <c r="E190" s="63" t="s">
        <v>1933</v>
      </c>
      <c r="F190" s="61">
        <v>2019</v>
      </c>
      <c r="G190" s="61"/>
      <c r="H190" s="474">
        <v>4000000</v>
      </c>
      <c r="I190" s="474">
        <v>0</v>
      </c>
      <c r="J190" s="474"/>
      <c r="K190" s="474"/>
      <c r="L190" s="474"/>
      <c r="M190" s="467"/>
      <c r="N190" s="467"/>
      <c r="O190" s="467"/>
      <c r="P190" s="62" t="s">
        <v>1915</v>
      </c>
    </row>
    <row r="191" spans="1:16" s="223" customFormat="1" ht="36" customHeight="1">
      <c r="A191" s="61">
        <v>25</v>
      </c>
      <c r="B191" s="222" t="s">
        <v>898</v>
      </c>
      <c r="C191" s="256" t="s">
        <v>1939</v>
      </c>
      <c r="D191" s="255" t="s">
        <v>53</v>
      </c>
      <c r="E191" s="255" t="s">
        <v>1940</v>
      </c>
      <c r="F191" s="222">
        <v>2017</v>
      </c>
      <c r="G191" s="222">
        <v>2019</v>
      </c>
      <c r="H191" s="455">
        <v>352057794</v>
      </c>
      <c r="I191" s="455">
        <v>352057794</v>
      </c>
      <c r="J191" s="455"/>
      <c r="K191" s="455"/>
      <c r="L191" s="455"/>
      <c r="M191" s="465"/>
      <c r="N191" s="465"/>
      <c r="O191" s="465"/>
      <c r="P191" s="288" t="s">
        <v>1941</v>
      </c>
    </row>
    <row r="192" spans="1:16" s="223" customFormat="1" ht="36" customHeight="1">
      <c r="A192" s="61">
        <v>26</v>
      </c>
      <c r="B192" s="222" t="s">
        <v>898</v>
      </c>
      <c r="C192" s="64" t="s">
        <v>1942</v>
      </c>
      <c r="D192" s="63" t="s">
        <v>53</v>
      </c>
      <c r="E192" s="63" t="s">
        <v>1943</v>
      </c>
      <c r="F192" s="61">
        <v>2013</v>
      </c>
      <c r="G192" s="61">
        <v>2019</v>
      </c>
      <c r="H192" s="474">
        <v>30000000</v>
      </c>
      <c r="I192" s="474">
        <v>9464079</v>
      </c>
      <c r="J192" s="474">
        <v>1500000</v>
      </c>
      <c r="K192" s="474">
        <v>1500000</v>
      </c>
      <c r="L192" s="474"/>
      <c r="M192" s="467"/>
      <c r="N192" s="467"/>
      <c r="O192" s="467"/>
      <c r="P192" s="62" t="s">
        <v>1907</v>
      </c>
    </row>
    <row r="193" spans="1:16" s="223" customFormat="1" ht="36" customHeight="1">
      <c r="A193" s="61">
        <v>27</v>
      </c>
      <c r="B193" s="222" t="s">
        <v>898</v>
      </c>
      <c r="C193" s="64" t="s">
        <v>1944</v>
      </c>
      <c r="D193" s="63" t="s">
        <v>53</v>
      </c>
      <c r="E193" s="63" t="s">
        <v>1945</v>
      </c>
      <c r="F193" s="61">
        <v>2013</v>
      </c>
      <c r="G193" s="61">
        <v>2019</v>
      </c>
      <c r="H193" s="474">
        <v>300000</v>
      </c>
      <c r="I193" s="474">
        <v>192863</v>
      </c>
      <c r="J193" s="474">
        <v>107137</v>
      </c>
      <c r="K193" s="474">
        <v>107137</v>
      </c>
      <c r="L193" s="474"/>
      <c r="M193" s="467"/>
      <c r="N193" s="467"/>
      <c r="O193" s="467"/>
      <c r="P193" s="62" t="s">
        <v>1907</v>
      </c>
    </row>
    <row r="194" spans="1:16" s="223" customFormat="1" ht="36" customHeight="1">
      <c r="A194" s="61">
        <v>28</v>
      </c>
      <c r="B194" s="222" t="s">
        <v>898</v>
      </c>
      <c r="C194" s="64" t="s">
        <v>1946</v>
      </c>
      <c r="D194" s="63" t="s">
        <v>312</v>
      </c>
      <c r="E194" s="63" t="s">
        <v>1947</v>
      </c>
      <c r="F194" s="61">
        <v>2013</v>
      </c>
      <c r="G194" s="61">
        <v>2019</v>
      </c>
      <c r="H194" s="474">
        <v>1000000</v>
      </c>
      <c r="I194" s="474">
        <v>720849</v>
      </c>
      <c r="J194" s="474">
        <v>279151</v>
      </c>
      <c r="K194" s="474">
        <v>279151</v>
      </c>
      <c r="L194" s="474"/>
      <c r="M194" s="467"/>
      <c r="N194" s="467"/>
      <c r="O194" s="467"/>
      <c r="P194" s="62" t="s">
        <v>1907</v>
      </c>
    </row>
    <row r="195" spans="1:16" s="223" customFormat="1" ht="39.75" customHeight="1">
      <c r="A195" s="61">
        <v>29</v>
      </c>
      <c r="B195" s="222" t="s">
        <v>898</v>
      </c>
      <c r="C195" s="64" t="s">
        <v>1948</v>
      </c>
      <c r="D195" s="63" t="s">
        <v>53</v>
      </c>
      <c r="E195" s="63" t="s">
        <v>1949</v>
      </c>
      <c r="F195" s="61">
        <v>2011</v>
      </c>
      <c r="G195" s="61">
        <v>2019</v>
      </c>
      <c r="H195" s="474">
        <v>950000000</v>
      </c>
      <c r="I195" s="474">
        <v>861636258</v>
      </c>
      <c r="J195" s="474">
        <v>4000000</v>
      </c>
      <c r="K195" s="474">
        <v>8000000</v>
      </c>
      <c r="L195" s="474">
        <v>4528043</v>
      </c>
      <c r="M195" s="467"/>
      <c r="N195" s="467"/>
      <c r="O195" s="467"/>
      <c r="P195" s="62" t="s">
        <v>1907</v>
      </c>
    </row>
    <row r="196" spans="1:16" s="223" customFormat="1" ht="39.75" customHeight="1">
      <c r="A196" s="61">
        <v>30</v>
      </c>
      <c r="B196" s="222" t="s">
        <v>898</v>
      </c>
      <c r="C196" s="64" t="s">
        <v>1950</v>
      </c>
      <c r="D196" s="63" t="s">
        <v>52</v>
      </c>
      <c r="E196" s="63" t="s">
        <v>1949</v>
      </c>
      <c r="F196" s="61">
        <v>2019</v>
      </c>
      <c r="G196" s="61">
        <v>2022</v>
      </c>
      <c r="H196" s="474">
        <v>1500000000</v>
      </c>
      <c r="I196" s="474">
        <v>0</v>
      </c>
      <c r="J196" s="474">
        <v>1000</v>
      </c>
      <c r="K196" s="474">
        <v>1000</v>
      </c>
      <c r="L196" s="474"/>
      <c r="M196" s="467"/>
      <c r="N196" s="467"/>
      <c r="O196" s="467"/>
      <c r="P196" s="62" t="s">
        <v>1951</v>
      </c>
    </row>
    <row r="197" spans="1:16" s="223" customFormat="1" ht="39.75" customHeight="1">
      <c r="A197" s="61">
        <v>31</v>
      </c>
      <c r="B197" s="222" t="s">
        <v>898</v>
      </c>
      <c r="C197" s="64" t="s">
        <v>1952</v>
      </c>
      <c r="D197" s="63" t="s">
        <v>52</v>
      </c>
      <c r="E197" s="63" t="s">
        <v>1949</v>
      </c>
      <c r="F197" s="61">
        <v>2019</v>
      </c>
      <c r="G197" s="61">
        <v>2022</v>
      </c>
      <c r="H197" s="474">
        <v>1500000000</v>
      </c>
      <c r="I197" s="474">
        <v>0</v>
      </c>
      <c r="J197" s="474">
        <v>1000</v>
      </c>
      <c r="K197" s="474">
        <v>1000</v>
      </c>
      <c r="L197" s="474"/>
      <c r="M197" s="467"/>
      <c r="N197" s="467"/>
      <c r="O197" s="467"/>
      <c r="P197" s="62" t="s">
        <v>1951</v>
      </c>
    </row>
    <row r="198" spans="1:16" s="223" customFormat="1" ht="39.75" customHeight="1">
      <c r="A198" s="61">
        <v>32</v>
      </c>
      <c r="B198" s="222" t="s">
        <v>898</v>
      </c>
      <c r="C198" s="64" t="s">
        <v>1953</v>
      </c>
      <c r="D198" s="63" t="s">
        <v>52</v>
      </c>
      <c r="E198" s="63" t="s">
        <v>1940</v>
      </c>
      <c r="F198" s="61">
        <v>2019</v>
      </c>
      <c r="G198" s="61">
        <v>2022</v>
      </c>
      <c r="H198" s="474">
        <v>205685000</v>
      </c>
      <c r="I198" s="474">
        <v>0</v>
      </c>
      <c r="J198" s="474"/>
      <c r="K198" s="474"/>
      <c r="L198" s="474"/>
      <c r="M198" s="467"/>
      <c r="N198" s="467"/>
      <c r="O198" s="467"/>
      <c r="P198" s="62" t="s">
        <v>1954</v>
      </c>
    </row>
    <row r="199" spans="1:16" s="223" customFormat="1" ht="48.75" customHeight="1" thickBot="1">
      <c r="A199" s="225">
        <v>33</v>
      </c>
      <c r="B199" s="222" t="s">
        <v>898</v>
      </c>
      <c r="C199" s="290" t="s">
        <v>1955</v>
      </c>
      <c r="D199" s="65" t="s">
        <v>52</v>
      </c>
      <c r="E199" s="350" t="s">
        <v>1940</v>
      </c>
      <c r="F199" s="289">
        <v>2019</v>
      </c>
      <c r="G199" s="289">
        <v>2022</v>
      </c>
      <c r="H199" s="478">
        <v>241456000</v>
      </c>
      <c r="I199" s="478">
        <v>0</v>
      </c>
      <c r="J199" s="478"/>
      <c r="K199" s="478"/>
      <c r="L199" s="478"/>
      <c r="M199" s="479"/>
      <c r="N199" s="479"/>
      <c r="O199" s="479"/>
      <c r="P199" s="291" t="s">
        <v>1954</v>
      </c>
    </row>
    <row r="200" spans="1:16" s="223" customFormat="1" ht="30" customHeight="1" thickBot="1">
      <c r="A200" s="775" t="s">
        <v>31</v>
      </c>
      <c r="B200" s="776"/>
      <c r="C200" s="776"/>
      <c r="D200" s="776"/>
      <c r="E200" s="777"/>
      <c r="F200" s="440"/>
      <c r="G200" s="440"/>
      <c r="H200" s="45">
        <f>SUM(H167:H199)</f>
        <v>5256522975</v>
      </c>
      <c r="I200" s="45">
        <f t="shared" ref="I200:L200" si="7">SUM(I167:I199)</f>
        <v>1231797596</v>
      </c>
      <c r="J200" s="45">
        <f t="shared" si="7"/>
        <v>8085563</v>
      </c>
      <c r="K200" s="45">
        <f t="shared" si="7"/>
        <v>12433792</v>
      </c>
      <c r="L200" s="45">
        <f t="shared" si="7"/>
        <v>4801608</v>
      </c>
      <c r="M200" s="45"/>
      <c r="N200" s="45"/>
      <c r="O200" s="45"/>
      <c r="P200" s="543"/>
    </row>
    <row r="201" spans="1:16" s="28" customFormat="1" ht="15" customHeight="1" thickBot="1">
      <c r="A201" s="573"/>
      <c r="B201" s="126"/>
      <c r="C201" s="583"/>
      <c r="D201" s="583"/>
      <c r="E201" s="583"/>
      <c r="F201" s="126"/>
      <c r="G201" s="126"/>
      <c r="H201" s="508"/>
      <c r="I201" s="508"/>
      <c r="J201" s="508"/>
      <c r="K201" s="508"/>
      <c r="L201" s="508"/>
      <c r="M201" s="508"/>
      <c r="N201" s="508"/>
      <c r="O201" s="508"/>
      <c r="P201" s="546"/>
    </row>
    <row r="202" spans="1:16" ht="30" customHeight="1" thickBot="1">
      <c r="A202" s="781" t="s">
        <v>1057</v>
      </c>
      <c r="B202" s="782"/>
      <c r="C202" s="782"/>
      <c r="D202" s="782"/>
      <c r="E202" s="782"/>
      <c r="F202" s="782"/>
      <c r="G202" s="782"/>
      <c r="H202" s="782"/>
      <c r="I202" s="782"/>
      <c r="J202" s="782"/>
      <c r="K202" s="782"/>
      <c r="L202" s="782"/>
      <c r="M202" s="782"/>
      <c r="N202" s="782"/>
      <c r="O202" s="782"/>
      <c r="P202" s="783"/>
    </row>
    <row r="203" spans="1:16" s="69" customFormat="1" ht="38.25">
      <c r="A203" s="222">
        <v>1</v>
      </c>
      <c r="B203" s="222" t="s">
        <v>898</v>
      </c>
      <c r="C203" s="256" t="s">
        <v>1058</v>
      </c>
      <c r="D203" s="255" t="s">
        <v>39</v>
      </c>
      <c r="E203" s="255" t="s">
        <v>1059</v>
      </c>
      <c r="F203" s="222">
        <v>2018</v>
      </c>
      <c r="G203" s="222">
        <v>2019</v>
      </c>
      <c r="H203" s="455">
        <v>1437530</v>
      </c>
      <c r="I203" s="455">
        <v>399987.9</v>
      </c>
      <c r="J203" s="455">
        <v>1037542</v>
      </c>
      <c r="K203" s="455"/>
      <c r="L203" s="455"/>
      <c r="M203" s="455"/>
      <c r="N203" s="455"/>
      <c r="O203" s="455"/>
      <c r="P203" s="288"/>
    </row>
    <row r="204" spans="1:16" s="69" customFormat="1" ht="69" customHeight="1">
      <c r="A204" s="61">
        <v>2</v>
      </c>
      <c r="B204" s="61" t="s">
        <v>898</v>
      </c>
      <c r="C204" s="64" t="s">
        <v>1061</v>
      </c>
      <c r="D204" s="63" t="s">
        <v>144</v>
      </c>
      <c r="E204" s="63" t="s">
        <v>1062</v>
      </c>
      <c r="F204" s="61">
        <v>2017</v>
      </c>
      <c r="G204" s="61">
        <v>2019</v>
      </c>
      <c r="H204" s="474">
        <v>6100000</v>
      </c>
      <c r="I204" s="474">
        <v>5902222.0999999996</v>
      </c>
      <c r="J204" s="474">
        <v>197778</v>
      </c>
      <c r="K204" s="474"/>
      <c r="L204" s="474"/>
      <c r="M204" s="474"/>
      <c r="N204" s="474"/>
      <c r="O204" s="474"/>
      <c r="P204" s="62"/>
    </row>
    <row r="205" spans="1:16" s="69" customFormat="1" ht="73.5" customHeight="1">
      <c r="A205" s="61">
        <v>3</v>
      </c>
      <c r="B205" s="61" t="s">
        <v>898</v>
      </c>
      <c r="C205" s="64" t="s">
        <v>1063</v>
      </c>
      <c r="D205" s="63" t="s">
        <v>144</v>
      </c>
      <c r="E205" s="63" t="s">
        <v>1064</v>
      </c>
      <c r="F205" s="61">
        <v>2011</v>
      </c>
      <c r="G205" s="61">
        <v>2019</v>
      </c>
      <c r="H205" s="474">
        <v>23128</v>
      </c>
      <c r="I205" s="474">
        <v>0</v>
      </c>
      <c r="J205" s="474">
        <v>23128</v>
      </c>
      <c r="K205" s="474"/>
      <c r="L205" s="474"/>
      <c r="M205" s="474"/>
      <c r="N205" s="474"/>
      <c r="O205" s="467"/>
      <c r="P205" s="62"/>
    </row>
    <row r="206" spans="1:16" s="69" customFormat="1" ht="63.75" customHeight="1">
      <c r="A206" s="61">
        <v>4</v>
      </c>
      <c r="B206" s="61" t="s">
        <v>898</v>
      </c>
      <c r="C206" s="64" t="s">
        <v>1065</v>
      </c>
      <c r="D206" s="63" t="s">
        <v>351</v>
      </c>
      <c r="E206" s="63" t="s">
        <v>1066</v>
      </c>
      <c r="F206" s="61">
        <v>2012</v>
      </c>
      <c r="G206" s="61">
        <v>2019</v>
      </c>
      <c r="H206" s="474">
        <v>87615</v>
      </c>
      <c r="I206" s="474">
        <v>74210</v>
      </c>
      <c r="J206" s="474">
        <v>13405</v>
      </c>
      <c r="K206" s="474"/>
      <c r="L206" s="474"/>
      <c r="M206" s="474"/>
      <c r="N206" s="474"/>
      <c r="O206" s="467"/>
      <c r="P206" s="62"/>
    </row>
    <row r="207" spans="1:16" s="69" customFormat="1" ht="65.25" customHeight="1">
      <c r="A207" s="61">
        <v>5</v>
      </c>
      <c r="B207" s="61" t="s">
        <v>898</v>
      </c>
      <c r="C207" s="64" t="s">
        <v>1067</v>
      </c>
      <c r="D207" s="63" t="s">
        <v>144</v>
      </c>
      <c r="E207" s="63" t="s">
        <v>1068</v>
      </c>
      <c r="F207" s="61">
        <v>2012</v>
      </c>
      <c r="G207" s="61">
        <v>2019</v>
      </c>
      <c r="H207" s="474">
        <v>28851</v>
      </c>
      <c r="I207" s="474">
        <v>0</v>
      </c>
      <c r="J207" s="474">
        <v>28851</v>
      </c>
      <c r="K207" s="474"/>
      <c r="L207" s="474"/>
      <c r="M207" s="474"/>
      <c r="N207" s="474"/>
      <c r="O207" s="467"/>
      <c r="P207" s="62"/>
    </row>
    <row r="208" spans="1:16" s="69" customFormat="1" ht="51">
      <c r="A208" s="61">
        <v>6</v>
      </c>
      <c r="B208" s="61" t="s">
        <v>1069</v>
      </c>
      <c r="C208" s="64" t="s">
        <v>1070</v>
      </c>
      <c r="D208" s="63" t="s">
        <v>39</v>
      </c>
      <c r="E208" s="63" t="s">
        <v>1071</v>
      </c>
      <c r="F208" s="61">
        <v>2017</v>
      </c>
      <c r="G208" s="61">
        <v>2019</v>
      </c>
      <c r="H208" s="474">
        <v>299720</v>
      </c>
      <c r="I208" s="474">
        <v>0</v>
      </c>
      <c r="J208" s="474">
        <v>299720</v>
      </c>
      <c r="K208" s="474"/>
      <c r="L208" s="474"/>
      <c r="M208" s="474"/>
      <c r="N208" s="474"/>
      <c r="O208" s="467"/>
      <c r="P208" s="62"/>
    </row>
    <row r="209" spans="1:16" s="69" customFormat="1" ht="38.25">
      <c r="A209" s="61">
        <v>7</v>
      </c>
      <c r="B209" s="61" t="s">
        <v>1069</v>
      </c>
      <c r="C209" s="64" t="s">
        <v>1072</v>
      </c>
      <c r="D209" s="63" t="s">
        <v>351</v>
      </c>
      <c r="E209" s="63" t="s">
        <v>1073</v>
      </c>
      <c r="F209" s="61">
        <v>2014</v>
      </c>
      <c r="G209" s="61">
        <v>2019</v>
      </c>
      <c r="H209" s="474">
        <v>183785</v>
      </c>
      <c r="I209" s="474">
        <v>156952</v>
      </c>
      <c r="J209" s="474">
        <v>26833</v>
      </c>
      <c r="K209" s="474"/>
      <c r="L209" s="474"/>
      <c r="M209" s="474"/>
      <c r="N209" s="474"/>
      <c r="O209" s="467"/>
      <c r="P209" s="62"/>
    </row>
    <row r="210" spans="1:16" s="69" customFormat="1" ht="52.5" customHeight="1">
      <c r="A210" s="61">
        <v>8</v>
      </c>
      <c r="B210" s="61" t="s">
        <v>898</v>
      </c>
      <c r="C210" s="64" t="s">
        <v>1074</v>
      </c>
      <c r="D210" s="63" t="s">
        <v>351</v>
      </c>
      <c r="E210" s="63" t="s">
        <v>1075</v>
      </c>
      <c r="F210" s="61">
        <v>2011</v>
      </c>
      <c r="G210" s="61">
        <v>2019</v>
      </c>
      <c r="H210" s="474">
        <v>21240</v>
      </c>
      <c r="I210" s="474">
        <v>0</v>
      </c>
      <c r="J210" s="474">
        <v>21240</v>
      </c>
      <c r="K210" s="474"/>
      <c r="L210" s="474"/>
      <c r="M210" s="474"/>
      <c r="N210" s="474"/>
      <c r="O210" s="467"/>
      <c r="P210" s="62"/>
    </row>
    <row r="211" spans="1:16" s="69" customFormat="1" ht="63.75">
      <c r="A211" s="61">
        <v>9</v>
      </c>
      <c r="B211" s="61" t="s">
        <v>898</v>
      </c>
      <c r="C211" s="64" t="s">
        <v>1081</v>
      </c>
      <c r="D211" s="63" t="s">
        <v>312</v>
      </c>
      <c r="E211" s="63" t="s">
        <v>1076</v>
      </c>
      <c r="F211" s="61">
        <v>2016</v>
      </c>
      <c r="G211" s="61">
        <v>2019</v>
      </c>
      <c r="H211" s="474">
        <v>254408</v>
      </c>
      <c r="I211" s="474">
        <v>175541.52</v>
      </c>
      <c r="J211" s="474">
        <v>78866</v>
      </c>
      <c r="K211" s="474"/>
      <c r="L211" s="474"/>
      <c r="M211" s="474"/>
      <c r="N211" s="474"/>
      <c r="O211" s="467"/>
      <c r="P211" s="62"/>
    </row>
    <row r="212" spans="1:16" s="69" customFormat="1" ht="51">
      <c r="A212" s="222">
        <v>10</v>
      </c>
      <c r="B212" s="222" t="s">
        <v>898</v>
      </c>
      <c r="C212" s="256" t="s">
        <v>1077</v>
      </c>
      <c r="D212" s="255" t="s">
        <v>333</v>
      </c>
      <c r="E212" s="255" t="s">
        <v>1078</v>
      </c>
      <c r="F212" s="222">
        <v>2016</v>
      </c>
      <c r="G212" s="222">
        <v>2019</v>
      </c>
      <c r="H212" s="455">
        <v>248780.58</v>
      </c>
      <c r="I212" s="455">
        <v>199024.12</v>
      </c>
      <c r="J212" s="455">
        <v>49756</v>
      </c>
      <c r="K212" s="455"/>
      <c r="L212" s="455"/>
      <c r="M212" s="455"/>
      <c r="N212" s="455"/>
      <c r="O212" s="465"/>
      <c r="P212" s="288"/>
    </row>
    <row r="213" spans="1:16" s="69" customFormat="1" ht="26.25" thickBot="1">
      <c r="A213" s="225">
        <v>11</v>
      </c>
      <c r="B213" s="225" t="s">
        <v>1069</v>
      </c>
      <c r="C213" s="261" t="s">
        <v>1079</v>
      </c>
      <c r="D213" s="65" t="s">
        <v>167</v>
      </c>
      <c r="E213" s="65" t="s">
        <v>1080</v>
      </c>
      <c r="F213" s="225">
        <v>2017</v>
      </c>
      <c r="G213" s="225">
        <v>2019</v>
      </c>
      <c r="H213" s="456">
        <v>226053</v>
      </c>
      <c r="I213" s="456">
        <v>129980.245</v>
      </c>
      <c r="J213" s="456">
        <v>96072</v>
      </c>
      <c r="K213" s="456"/>
      <c r="L213" s="456"/>
      <c r="M213" s="456"/>
      <c r="N213" s="456"/>
      <c r="O213" s="469"/>
      <c r="P213" s="262"/>
    </row>
    <row r="214" spans="1:16" s="69" customFormat="1" ht="30" customHeight="1" thickBot="1">
      <c r="A214" s="775" t="s">
        <v>31</v>
      </c>
      <c r="B214" s="776"/>
      <c r="C214" s="776"/>
      <c r="D214" s="776"/>
      <c r="E214" s="776"/>
      <c r="F214" s="776"/>
      <c r="G214" s="777"/>
      <c r="H214" s="449">
        <f>SUM(H203:H213)</f>
        <v>8911110.5800000001</v>
      </c>
      <c r="I214" s="449">
        <f t="shared" ref="I214:J214" si="8">SUM(I203:I213)</f>
        <v>7037917.8849999998</v>
      </c>
      <c r="J214" s="449">
        <f t="shared" si="8"/>
        <v>1873191</v>
      </c>
      <c r="K214" s="449">
        <v>0</v>
      </c>
      <c r="L214" s="449"/>
      <c r="M214" s="449"/>
      <c r="N214" s="449"/>
      <c r="O214" s="45"/>
      <c r="P214" s="543"/>
    </row>
    <row r="215" spans="1:16" ht="15" customHeight="1" thickBot="1">
      <c r="A215" s="572"/>
      <c r="B215" s="123"/>
      <c r="C215" s="579"/>
      <c r="D215" s="579"/>
      <c r="E215" s="579"/>
      <c r="F215" s="123"/>
      <c r="G215" s="123"/>
      <c r="H215" s="505"/>
      <c r="I215" s="505"/>
      <c r="J215" s="505"/>
      <c r="K215" s="505"/>
      <c r="L215" s="505"/>
      <c r="M215" s="505"/>
      <c r="N215" s="505"/>
      <c r="O215" s="505"/>
      <c r="P215" s="534"/>
    </row>
    <row r="216" spans="1:16" ht="30" customHeight="1" thickBot="1">
      <c r="A216" s="781" t="s">
        <v>1815</v>
      </c>
      <c r="B216" s="782"/>
      <c r="C216" s="782"/>
      <c r="D216" s="782"/>
      <c r="E216" s="782"/>
      <c r="F216" s="782"/>
      <c r="G216" s="782"/>
      <c r="H216" s="782"/>
      <c r="I216" s="782"/>
      <c r="J216" s="782"/>
      <c r="K216" s="782"/>
      <c r="L216" s="782"/>
      <c r="M216" s="782"/>
      <c r="N216" s="782"/>
      <c r="O216" s="782"/>
      <c r="P216" s="783"/>
    </row>
    <row r="217" spans="1:16" s="281" customFormat="1" ht="75.75" customHeight="1">
      <c r="A217" s="222">
        <v>1</v>
      </c>
      <c r="B217" s="222" t="s">
        <v>219</v>
      </c>
      <c r="C217" s="256" t="s">
        <v>1816</v>
      </c>
      <c r="D217" s="255" t="s">
        <v>53</v>
      </c>
      <c r="E217" s="255" t="s">
        <v>1817</v>
      </c>
      <c r="F217" s="279">
        <v>43130</v>
      </c>
      <c r="G217" s="279">
        <v>43706</v>
      </c>
      <c r="H217" s="455">
        <v>3231029</v>
      </c>
      <c r="I217" s="455">
        <v>1613325</v>
      </c>
      <c r="J217" s="455">
        <v>1617704</v>
      </c>
      <c r="K217" s="455" t="s">
        <v>1060</v>
      </c>
      <c r="L217" s="455">
        <v>0</v>
      </c>
      <c r="M217" s="455">
        <v>357000</v>
      </c>
      <c r="N217" s="455">
        <v>1260704</v>
      </c>
      <c r="O217" s="455">
        <v>0</v>
      </c>
      <c r="P217" s="288" t="s">
        <v>1818</v>
      </c>
    </row>
    <row r="218" spans="1:16" s="281" customFormat="1" ht="63" customHeight="1">
      <c r="A218" s="61">
        <v>2</v>
      </c>
      <c r="B218" s="222" t="s">
        <v>219</v>
      </c>
      <c r="C218" s="64" t="s">
        <v>1819</v>
      </c>
      <c r="D218" s="63" t="s">
        <v>53</v>
      </c>
      <c r="E218" s="63" t="s">
        <v>1817</v>
      </c>
      <c r="F218" s="283">
        <v>43130</v>
      </c>
      <c r="G218" s="283">
        <v>43706</v>
      </c>
      <c r="H218" s="474">
        <v>3822285</v>
      </c>
      <c r="I218" s="474">
        <v>1576430</v>
      </c>
      <c r="J218" s="474">
        <v>2245855</v>
      </c>
      <c r="K218" s="474" t="s">
        <v>1060</v>
      </c>
      <c r="L218" s="474">
        <v>0</v>
      </c>
      <c r="M218" s="474">
        <v>797450</v>
      </c>
      <c r="N218" s="474">
        <v>1448405</v>
      </c>
      <c r="O218" s="474">
        <v>0</v>
      </c>
      <c r="P218" s="62" t="s">
        <v>1818</v>
      </c>
    </row>
    <row r="219" spans="1:16" s="281" customFormat="1" ht="63" customHeight="1">
      <c r="A219" s="61">
        <v>3</v>
      </c>
      <c r="B219" s="222" t="s">
        <v>219</v>
      </c>
      <c r="C219" s="64" t="s">
        <v>1820</v>
      </c>
      <c r="D219" s="63" t="s">
        <v>53</v>
      </c>
      <c r="E219" s="63" t="s">
        <v>1817</v>
      </c>
      <c r="F219" s="283">
        <v>43130</v>
      </c>
      <c r="G219" s="283">
        <v>43706</v>
      </c>
      <c r="H219" s="474">
        <v>1491960.85</v>
      </c>
      <c r="I219" s="474">
        <v>1200896.8500000001</v>
      </c>
      <c r="J219" s="474">
        <v>291064</v>
      </c>
      <c r="K219" s="474" t="s">
        <v>1060</v>
      </c>
      <c r="L219" s="474">
        <v>0</v>
      </c>
      <c r="M219" s="474">
        <v>47633.75</v>
      </c>
      <c r="N219" s="474">
        <v>243430.25</v>
      </c>
      <c r="O219" s="474">
        <v>0</v>
      </c>
      <c r="P219" s="62" t="s">
        <v>1818</v>
      </c>
    </row>
    <row r="220" spans="1:16" s="281" customFormat="1" ht="63" customHeight="1">
      <c r="A220" s="61">
        <v>4</v>
      </c>
      <c r="B220" s="222" t="s">
        <v>219</v>
      </c>
      <c r="C220" s="64" t="s">
        <v>1821</v>
      </c>
      <c r="D220" s="63" t="s">
        <v>53</v>
      </c>
      <c r="E220" s="63" t="s">
        <v>1822</v>
      </c>
      <c r="F220" s="283">
        <v>43474</v>
      </c>
      <c r="G220" s="283">
        <v>43654</v>
      </c>
      <c r="H220" s="474">
        <v>420000</v>
      </c>
      <c r="I220" s="474">
        <v>0</v>
      </c>
      <c r="J220" s="474">
        <v>420000</v>
      </c>
      <c r="K220" s="474" t="s">
        <v>1060</v>
      </c>
      <c r="L220" s="474">
        <v>0</v>
      </c>
      <c r="M220" s="474">
        <v>161000</v>
      </c>
      <c r="N220" s="474">
        <v>259000</v>
      </c>
      <c r="O220" s="474">
        <v>0</v>
      </c>
      <c r="P220" s="62" t="s">
        <v>1818</v>
      </c>
    </row>
    <row r="221" spans="1:16" s="281" customFormat="1" ht="63" customHeight="1">
      <c r="A221" s="61">
        <v>5</v>
      </c>
      <c r="B221" s="222" t="s">
        <v>219</v>
      </c>
      <c r="C221" s="64" t="s">
        <v>1823</v>
      </c>
      <c r="D221" s="63" t="s">
        <v>53</v>
      </c>
      <c r="E221" s="63" t="s">
        <v>1817</v>
      </c>
      <c r="F221" s="283" t="s">
        <v>1060</v>
      </c>
      <c r="G221" s="283" t="s">
        <v>1060</v>
      </c>
      <c r="H221" s="474">
        <v>61728800.369999997</v>
      </c>
      <c r="I221" s="474">
        <v>0</v>
      </c>
      <c r="J221" s="474">
        <v>6172880</v>
      </c>
      <c r="K221" s="474">
        <v>55555920.369999997</v>
      </c>
      <c r="L221" s="474">
        <v>0</v>
      </c>
      <c r="M221" s="474">
        <v>1543220</v>
      </c>
      <c r="N221" s="474">
        <v>3086440</v>
      </c>
      <c r="O221" s="474">
        <v>3086440</v>
      </c>
      <c r="P221" s="62" t="s">
        <v>1824</v>
      </c>
    </row>
    <row r="222" spans="1:16" s="281" customFormat="1" ht="63" customHeight="1">
      <c r="A222" s="61">
        <v>6</v>
      </c>
      <c r="B222" s="222" t="s">
        <v>219</v>
      </c>
      <c r="C222" s="64" t="s">
        <v>1825</v>
      </c>
      <c r="D222" s="63" t="s">
        <v>53</v>
      </c>
      <c r="E222" s="63" t="s">
        <v>1826</v>
      </c>
      <c r="F222" s="283">
        <v>43304</v>
      </c>
      <c r="G222" s="283">
        <v>43754</v>
      </c>
      <c r="H222" s="474">
        <v>123422.0148</v>
      </c>
      <c r="I222" s="474">
        <v>39014.842599999996</v>
      </c>
      <c r="J222" s="474">
        <v>40000</v>
      </c>
      <c r="K222" s="474">
        <v>145318.1796</v>
      </c>
      <c r="L222" s="474">
        <v>0</v>
      </c>
      <c r="M222" s="474">
        <v>40000</v>
      </c>
      <c r="N222" s="474">
        <v>60000</v>
      </c>
      <c r="O222" s="474">
        <v>46118.17960000001</v>
      </c>
      <c r="P222" s="62" t="s">
        <v>1818</v>
      </c>
    </row>
    <row r="223" spans="1:16" s="281" customFormat="1" ht="50.25" customHeight="1">
      <c r="A223" s="61">
        <v>7</v>
      </c>
      <c r="B223" s="222" t="s">
        <v>219</v>
      </c>
      <c r="C223" s="64" t="s">
        <v>1827</v>
      </c>
      <c r="D223" s="63" t="s">
        <v>53</v>
      </c>
      <c r="E223" s="63" t="s">
        <v>1826</v>
      </c>
      <c r="F223" s="283">
        <v>42566</v>
      </c>
      <c r="G223" s="283">
        <v>43553</v>
      </c>
      <c r="H223" s="474">
        <v>3499918.79</v>
      </c>
      <c r="I223" s="474">
        <v>1903457.4</v>
      </c>
      <c r="J223" s="474">
        <v>1191866</v>
      </c>
      <c r="K223" s="474" t="s">
        <v>1060</v>
      </c>
      <c r="L223" s="474">
        <v>0</v>
      </c>
      <c r="M223" s="474">
        <v>1191866</v>
      </c>
      <c r="N223" s="474">
        <v>0</v>
      </c>
      <c r="O223" s="474">
        <v>0</v>
      </c>
      <c r="P223" s="62" t="s">
        <v>1818</v>
      </c>
    </row>
    <row r="224" spans="1:16" s="281" customFormat="1" ht="50.25" customHeight="1">
      <c r="A224" s="61">
        <v>8</v>
      </c>
      <c r="B224" s="222" t="s">
        <v>219</v>
      </c>
      <c r="C224" s="64" t="s">
        <v>1828</v>
      </c>
      <c r="D224" s="63" t="s">
        <v>53</v>
      </c>
      <c r="E224" s="63" t="s">
        <v>1826</v>
      </c>
      <c r="F224" s="283">
        <v>43108</v>
      </c>
      <c r="G224" s="283">
        <v>43570</v>
      </c>
      <c r="H224" s="474">
        <v>2906000</v>
      </c>
      <c r="I224" s="474">
        <v>1534413.21</v>
      </c>
      <c r="J224" s="474">
        <v>1144965</v>
      </c>
      <c r="K224" s="474" t="s">
        <v>1060</v>
      </c>
      <c r="L224" s="474">
        <v>0</v>
      </c>
      <c r="M224" s="474">
        <v>1144965</v>
      </c>
      <c r="N224" s="474">
        <v>0</v>
      </c>
      <c r="O224" s="474">
        <v>0</v>
      </c>
      <c r="P224" s="62" t="s">
        <v>1818</v>
      </c>
    </row>
    <row r="225" spans="1:16" s="281" customFormat="1" ht="50.25" customHeight="1">
      <c r="A225" s="61">
        <v>9</v>
      </c>
      <c r="B225" s="222" t="s">
        <v>219</v>
      </c>
      <c r="C225" s="64" t="s">
        <v>1829</v>
      </c>
      <c r="D225" s="63" t="s">
        <v>53</v>
      </c>
      <c r="E225" s="63" t="s">
        <v>1826</v>
      </c>
      <c r="F225" s="283">
        <v>43231</v>
      </c>
      <c r="G225" s="283">
        <v>43831</v>
      </c>
      <c r="H225" s="474">
        <v>69973261.609999999</v>
      </c>
      <c r="I225" s="474">
        <v>7575194.6100000003</v>
      </c>
      <c r="J225" s="474">
        <v>9867861</v>
      </c>
      <c r="K225" s="474">
        <v>53625348.710000001</v>
      </c>
      <c r="L225" s="474">
        <v>0</v>
      </c>
      <c r="M225" s="474">
        <v>8626883.8599999994</v>
      </c>
      <c r="N225" s="474">
        <v>15000000</v>
      </c>
      <c r="O225" s="474">
        <v>25000000</v>
      </c>
      <c r="P225" s="62" t="s">
        <v>1818</v>
      </c>
    </row>
    <row r="226" spans="1:16" s="281" customFormat="1" ht="50.25" customHeight="1">
      <c r="A226" s="61">
        <v>10</v>
      </c>
      <c r="B226" s="222" t="s">
        <v>219</v>
      </c>
      <c r="C226" s="64" t="s">
        <v>1830</v>
      </c>
      <c r="D226" s="63" t="s">
        <v>53</v>
      </c>
      <c r="E226" s="63" t="s">
        <v>1826</v>
      </c>
      <c r="F226" s="283">
        <v>43308</v>
      </c>
      <c r="G226" s="283">
        <v>43608</v>
      </c>
      <c r="H226" s="474">
        <v>6529414.2599999998</v>
      </c>
      <c r="I226" s="474">
        <v>3024547.4</v>
      </c>
      <c r="J226" s="474">
        <v>3000000</v>
      </c>
      <c r="K226" s="474">
        <v>2256000</v>
      </c>
      <c r="L226" s="474">
        <v>0</v>
      </c>
      <c r="M226" s="474">
        <v>906429.85</v>
      </c>
      <c r="N226" s="474">
        <v>2598437.0099999998</v>
      </c>
      <c r="O226" s="474">
        <v>0</v>
      </c>
      <c r="P226" s="62" t="s">
        <v>1818</v>
      </c>
    </row>
    <row r="227" spans="1:16" s="281" customFormat="1" ht="50.25" customHeight="1">
      <c r="A227" s="222">
        <v>11</v>
      </c>
      <c r="B227" s="222" t="s">
        <v>219</v>
      </c>
      <c r="C227" s="256" t="s">
        <v>1831</v>
      </c>
      <c r="D227" s="63" t="s">
        <v>53</v>
      </c>
      <c r="E227" s="255" t="s">
        <v>1826</v>
      </c>
      <c r="F227" s="279">
        <v>43264</v>
      </c>
      <c r="G227" s="279">
        <v>43534</v>
      </c>
      <c r="H227" s="455">
        <v>7431616.7760000005</v>
      </c>
      <c r="I227" s="455">
        <v>6636592.1299999999</v>
      </c>
      <c r="J227" s="455">
        <v>850000</v>
      </c>
      <c r="K227" s="455" t="s">
        <v>1060</v>
      </c>
      <c r="L227" s="455">
        <v>0</v>
      </c>
      <c r="M227" s="455">
        <v>850000</v>
      </c>
      <c r="N227" s="455">
        <v>0</v>
      </c>
      <c r="O227" s="455">
        <v>0</v>
      </c>
      <c r="P227" s="288" t="s">
        <v>1642</v>
      </c>
    </row>
    <row r="228" spans="1:16" s="281" customFormat="1" ht="50.25" customHeight="1">
      <c r="A228" s="61">
        <v>12</v>
      </c>
      <c r="B228" s="222" t="s">
        <v>219</v>
      </c>
      <c r="C228" s="64" t="s">
        <v>1832</v>
      </c>
      <c r="D228" s="63" t="s">
        <v>53</v>
      </c>
      <c r="E228" s="63" t="s">
        <v>1826</v>
      </c>
      <c r="F228" s="283" t="s">
        <v>1833</v>
      </c>
      <c r="G228" s="283">
        <v>43508</v>
      </c>
      <c r="H228" s="474">
        <v>94500</v>
      </c>
      <c r="I228" s="474">
        <v>26475.24</v>
      </c>
      <c r="J228" s="474">
        <v>0</v>
      </c>
      <c r="K228" s="474"/>
      <c r="L228" s="474">
        <v>68024.759999999995</v>
      </c>
      <c r="M228" s="474">
        <v>0</v>
      </c>
      <c r="N228" s="474">
        <v>68024.759999999995</v>
      </c>
      <c r="O228" s="474">
        <v>0</v>
      </c>
      <c r="P228" s="62" t="s">
        <v>1818</v>
      </c>
    </row>
    <row r="229" spans="1:16" s="281" customFormat="1" ht="50.25" customHeight="1">
      <c r="A229" s="61">
        <v>13</v>
      </c>
      <c r="B229" s="222" t="s">
        <v>219</v>
      </c>
      <c r="C229" s="64" t="s">
        <v>1834</v>
      </c>
      <c r="D229" s="63" t="s">
        <v>53</v>
      </c>
      <c r="E229" s="63" t="s">
        <v>1826</v>
      </c>
      <c r="F229" s="283">
        <v>42898</v>
      </c>
      <c r="G229" s="283">
        <v>43081</v>
      </c>
      <c r="H229" s="474">
        <v>167000</v>
      </c>
      <c r="I229" s="474">
        <v>0</v>
      </c>
      <c r="J229" s="474">
        <v>83500</v>
      </c>
      <c r="K229" s="474"/>
      <c r="L229" s="474">
        <v>0</v>
      </c>
      <c r="M229" s="474">
        <v>83500</v>
      </c>
      <c r="N229" s="474">
        <v>0</v>
      </c>
      <c r="O229" s="474">
        <v>0</v>
      </c>
      <c r="P229" s="62" t="s">
        <v>1818</v>
      </c>
    </row>
    <row r="230" spans="1:16" s="281" customFormat="1" ht="50.25" customHeight="1">
      <c r="A230" s="61">
        <v>14</v>
      </c>
      <c r="B230" s="222" t="s">
        <v>219</v>
      </c>
      <c r="C230" s="64" t="s">
        <v>1835</v>
      </c>
      <c r="D230" s="63" t="s">
        <v>53</v>
      </c>
      <c r="E230" s="63" t="s">
        <v>1826</v>
      </c>
      <c r="F230" s="283">
        <v>43150</v>
      </c>
      <c r="G230" s="283">
        <v>43556</v>
      </c>
      <c r="H230" s="474">
        <v>97875</v>
      </c>
      <c r="I230" s="474">
        <v>0</v>
      </c>
      <c r="J230" s="474">
        <v>97875</v>
      </c>
      <c r="K230" s="474"/>
      <c r="L230" s="474">
        <v>0</v>
      </c>
      <c r="M230" s="474">
        <v>97875</v>
      </c>
      <c r="N230" s="474">
        <v>0</v>
      </c>
      <c r="O230" s="474">
        <v>0</v>
      </c>
      <c r="P230" s="62" t="s">
        <v>1818</v>
      </c>
    </row>
    <row r="231" spans="1:16" s="281" customFormat="1" ht="50.25" customHeight="1">
      <c r="A231" s="61">
        <v>15</v>
      </c>
      <c r="B231" s="222" t="s">
        <v>219</v>
      </c>
      <c r="C231" s="64" t="s">
        <v>1836</v>
      </c>
      <c r="D231" s="63" t="s">
        <v>53</v>
      </c>
      <c r="E231" s="63" t="s">
        <v>1826</v>
      </c>
      <c r="F231" s="283">
        <v>42898</v>
      </c>
      <c r="G231" s="283">
        <v>43081</v>
      </c>
      <c r="H231" s="474">
        <v>64000</v>
      </c>
      <c r="I231" s="474">
        <v>32000</v>
      </c>
      <c r="J231" s="474">
        <v>31000</v>
      </c>
      <c r="K231" s="474"/>
      <c r="L231" s="474">
        <v>0</v>
      </c>
      <c r="M231" s="474">
        <v>0</v>
      </c>
      <c r="N231" s="474">
        <v>31000</v>
      </c>
      <c r="O231" s="474">
        <v>0</v>
      </c>
      <c r="P231" s="62" t="s">
        <v>1818</v>
      </c>
    </row>
    <row r="232" spans="1:16" s="281" customFormat="1" ht="43.5" customHeight="1">
      <c r="A232" s="61">
        <v>16</v>
      </c>
      <c r="B232" s="222" t="s">
        <v>219</v>
      </c>
      <c r="C232" s="64" t="s">
        <v>1837</v>
      </c>
      <c r="D232" s="63" t="s">
        <v>53</v>
      </c>
      <c r="E232" s="63" t="s">
        <v>1838</v>
      </c>
      <c r="F232" s="283" t="s">
        <v>1060</v>
      </c>
      <c r="G232" s="283" t="s">
        <v>1060</v>
      </c>
      <c r="H232" s="474">
        <v>860000</v>
      </c>
      <c r="I232" s="474">
        <v>0</v>
      </c>
      <c r="J232" s="474">
        <v>86000</v>
      </c>
      <c r="K232" s="474">
        <v>774000</v>
      </c>
      <c r="L232" s="474">
        <v>0</v>
      </c>
      <c r="M232" s="474">
        <v>0</v>
      </c>
      <c r="N232" s="474">
        <v>430000</v>
      </c>
      <c r="O232" s="474">
        <v>430000</v>
      </c>
      <c r="P232" s="62" t="s">
        <v>1839</v>
      </c>
    </row>
    <row r="233" spans="1:16" s="281" customFormat="1" ht="54" customHeight="1" thickBot="1">
      <c r="A233" s="225">
        <v>17</v>
      </c>
      <c r="B233" s="222" t="s">
        <v>219</v>
      </c>
      <c r="C233" s="261" t="s">
        <v>1840</v>
      </c>
      <c r="D233" s="65" t="s">
        <v>53</v>
      </c>
      <c r="E233" s="65" t="s">
        <v>1838</v>
      </c>
      <c r="F233" s="286" t="s">
        <v>1060</v>
      </c>
      <c r="G233" s="286" t="s">
        <v>1060</v>
      </c>
      <c r="H233" s="456">
        <v>217653174.56</v>
      </c>
      <c r="I233" s="456">
        <v>0</v>
      </c>
      <c r="J233" s="456">
        <v>0</v>
      </c>
      <c r="K233" s="456">
        <v>217653174.56</v>
      </c>
      <c r="L233" s="456" t="s">
        <v>1060</v>
      </c>
      <c r="M233" s="456" t="s">
        <v>1060</v>
      </c>
      <c r="N233" s="456" t="s">
        <v>1060</v>
      </c>
      <c r="O233" s="456" t="s">
        <v>1060</v>
      </c>
      <c r="P233" s="262" t="s">
        <v>1839</v>
      </c>
    </row>
    <row r="234" spans="1:16" s="441" customFormat="1" ht="30" customHeight="1" thickBot="1">
      <c r="A234" s="775" t="s">
        <v>31</v>
      </c>
      <c r="B234" s="776"/>
      <c r="C234" s="776"/>
      <c r="D234" s="776"/>
      <c r="E234" s="777"/>
      <c r="F234" s="440"/>
      <c r="G234" s="440"/>
      <c r="H234" s="45">
        <f>SUM(H217:H233)</f>
        <v>380094258.23080003</v>
      </c>
      <c r="I234" s="45">
        <f t="shared" ref="I234:M234" si="9">SUM(I217:I233)</f>
        <v>25162346.682599995</v>
      </c>
      <c r="J234" s="45">
        <f t="shared" si="9"/>
        <v>27140570</v>
      </c>
      <c r="K234" s="45">
        <f t="shared" si="9"/>
        <v>330009761.81959999</v>
      </c>
      <c r="L234" s="45">
        <f t="shared" si="9"/>
        <v>68024.759999999995</v>
      </c>
      <c r="M234" s="45">
        <f t="shared" si="9"/>
        <v>15847823.459999999</v>
      </c>
      <c r="N234" s="45">
        <f>SUM(N217:N233)</f>
        <v>24485441.02</v>
      </c>
      <c r="O234" s="45">
        <f>SUM(O217:O233)</f>
        <v>28562558.1796</v>
      </c>
      <c r="P234" s="543"/>
    </row>
    <row r="235" spans="1:16" ht="20.25" customHeight="1" thickBot="1">
      <c r="A235" s="572"/>
      <c r="B235" s="123"/>
      <c r="C235" s="579"/>
      <c r="D235" s="579"/>
      <c r="E235" s="579"/>
      <c r="F235" s="123"/>
      <c r="G235" s="123"/>
      <c r="H235" s="505"/>
      <c r="I235" s="505"/>
      <c r="J235" s="505"/>
      <c r="K235" s="505"/>
      <c r="L235" s="505"/>
      <c r="M235" s="505"/>
      <c r="N235" s="505"/>
      <c r="O235" s="505"/>
      <c r="P235" s="534"/>
    </row>
    <row r="236" spans="1:16" ht="30" customHeight="1" thickBot="1">
      <c r="A236" s="781" t="s">
        <v>1886</v>
      </c>
      <c r="B236" s="782"/>
      <c r="C236" s="782"/>
      <c r="D236" s="782"/>
      <c r="E236" s="782"/>
      <c r="F236" s="782"/>
      <c r="G236" s="782"/>
      <c r="H236" s="782"/>
      <c r="I236" s="782"/>
      <c r="J236" s="782"/>
      <c r="K236" s="782"/>
      <c r="L236" s="782"/>
      <c r="M236" s="782"/>
      <c r="N236" s="782"/>
      <c r="O236" s="782"/>
      <c r="P236" s="783"/>
    </row>
    <row r="237" spans="1:16" s="224" customFormat="1" ht="55.5" customHeight="1">
      <c r="A237" s="222">
        <v>1</v>
      </c>
      <c r="B237" s="222" t="s">
        <v>219</v>
      </c>
      <c r="C237" s="256" t="s">
        <v>1887</v>
      </c>
      <c r="D237" s="255" t="s">
        <v>900</v>
      </c>
      <c r="E237" s="255" t="s">
        <v>1898</v>
      </c>
      <c r="F237" s="278">
        <v>40842</v>
      </c>
      <c r="G237" s="279">
        <v>43585</v>
      </c>
      <c r="H237" s="455">
        <v>11318699000</v>
      </c>
      <c r="I237" s="455">
        <v>4882231000</v>
      </c>
      <c r="J237" s="455">
        <v>2092335000</v>
      </c>
      <c r="K237" s="480"/>
      <c r="L237" s="455">
        <v>3012004000</v>
      </c>
      <c r="M237" s="455">
        <v>3091691000</v>
      </c>
      <c r="N237" s="455">
        <v>3091691000</v>
      </c>
      <c r="O237" s="455">
        <v>2092335000</v>
      </c>
      <c r="P237" s="547"/>
    </row>
    <row r="238" spans="1:16" s="224" customFormat="1" ht="70.5" customHeight="1">
      <c r="A238" s="61">
        <v>2</v>
      </c>
      <c r="B238" s="61" t="s">
        <v>219</v>
      </c>
      <c r="C238" s="64" t="s">
        <v>1888</v>
      </c>
      <c r="D238" s="63" t="s">
        <v>900</v>
      </c>
      <c r="E238" s="255" t="s">
        <v>1898</v>
      </c>
      <c r="F238" s="282">
        <v>37238</v>
      </c>
      <c r="G238" s="283">
        <v>43585</v>
      </c>
      <c r="H238" s="474">
        <v>1969041000</v>
      </c>
      <c r="I238" s="474">
        <v>1099264000</v>
      </c>
      <c r="J238" s="474">
        <v>75708000</v>
      </c>
      <c r="K238" s="481"/>
      <c r="L238" s="474">
        <v>601712000</v>
      </c>
      <c r="M238" s="474">
        <v>601712000</v>
      </c>
      <c r="N238" s="474">
        <v>608400000</v>
      </c>
      <c r="O238" s="474">
        <v>608400000</v>
      </c>
      <c r="P238" s="333"/>
    </row>
    <row r="239" spans="1:16" s="224" customFormat="1" ht="55.5" customHeight="1">
      <c r="A239" s="61">
        <v>3</v>
      </c>
      <c r="B239" s="61" t="s">
        <v>219</v>
      </c>
      <c r="C239" s="64" t="s">
        <v>1889</v>
      </c>
      <c r="D239" s="63" t="s">
        <v>900</v>
      </c>
      <c r="E239" s="255" t="s">
        <v>1898</v>
      </c>
      <c r="F239" s="282">
        <v>38226</v>
      </c>
      <c r="G239" s="283">
        <v>43496</v>
      </c>
      <c r="H239" s="474">
        <v>10556465000</v>
      </c>
      <c r="I239" s="474">
        <v>6832735000</v>
      </c>
      <c r="J239" s="474">
        <v>339216000</v>
      </c>
      <c r="K239" s="481"/>
      <c r="L239" s="474">
        <v>3384514000</v>
      </c>
      <c r="M239" s="474">
        <v>3384514000</v>
      </c>
      <c r="N239" s="474">
        <v>3384514000</v>
      </c>
      <c r="O239" s="474">
        <v>3384514000</v>
      </c>
      <c r="P239" s="333"/>
    </row>
    <row r="240" spans="1:16" s="224" customFormat="1" ht="42.75" customHeight="1">
      <c r="A240" s="61">
        <v>4</v>
      </c>
      <c r="B240" s="61" t="s">
        <v>219</v>
      </c>
      <c r="C240" s="64" t="s">
        <v>1890</v>
      </c>
      <c r="D240" s="63" t="s">
        <v>900</v>
      </c>
      <c r="E240" s="255" t="s">
        <v>1898</v>
      </c>
      <c r="F240" s="282">
        <v>39765</v>
      </c>
      <c r="G240" s="283">
        <v>43496</v>
      </c>
      <c r="H240" s="474">
        <v>3683692000</v>
      </c>
      <c r="I240" s="474">
        <v>2413283000</v>
      </c>
      <c r="J240" s="474">
        <v>377790000</v>
      </c>
      <c r="K240" s="481"/>
      <c r="L240" s="474">
        <v>843642000</v>
      </c>
      <c r="M240" s="474">
        <v>853513000</v>
      </c>
      <c r="N240" s="474">
        <v>853513000</v>
      </c>
      <c r="O240" s="474">
        <v>853513000</v>
      </c>
      <c r="P240" s="333"/>
    </row>
    <row r="241" spans="1:16" s="224" customFormat="1" ht="74.25" customHeight="1">
      <c r="A241" s="61">
        <v>5</v>
      </c>
      <c r="B241" s="61" t="s">
        <v>219</v>
      </c>
      <c r="C241" s="64" t="s">
        <v>1891</v>
      </c>
      <c r="D241" s="63" t="s">
        <v>333</v>
      </c>
      <c r="E241" s="255" t="s">
        <v>1898</v>
      </c>
      <c r="F241" s="282">
        <v>42067</v>
      </c>
      <c r="G241" s="283">
        <v>43728</v>
      </c>
      <c r="H241" s="474">
        <v>1259369000</v>
      </c>
      <c r="I241" s="474">
        <v>634916000</v>
      </c>
      <c r="J241" s="474">
        <v>109702000</v>
      </c>
      <c r="K241" s="481"/>
      <c r="L241" s="474">
        <v>257104000</v>
      </c>
      <c r="M241" s="474">
        <v>261111000</v>
      </c>
      <c r="N241" s="474">
        <v>261111000</v>
      </c>
      <c r="O241" s="474">
        <v>261111000</v>
      </c>
      <c r="P241" s="333"/>
    </row>
    <row r="242" spans="1:16" s="224" customFormat="1" ht="55.5" customHeight="1">
      <c r="A242" s="61">
        <v>6</v>
      </c>
      <c r="B242" s="61" t="s">
        <v>219</v>
      </c>
      <c r="C242" s="64" t="s">
        <v>1892</v>
      </c>
      <c r="D242" s="63" t="s">
        <v>900</v>
      </c>
      <c r="E242" s="255" t="s">
        <v>1898</v>
      </c>
      <c r="F242" s="282">
        <v>42221</v>
      </c>
      <c r="G242" s="283">
        <v>44486</v>
      </c>
      <c r="H242" s="474">
        <v>45330000</v>
      </c>
      <c r="I242" s="474">
        <v>15432000</v>
      </c>
      <c r="J242" s="474">
        <v>13049000</v>
      </c>
      <c r="K242" s="481"/>
      <c r="L242" s="474">
        <v>4607000</v>
      </c>
      <c r="M242" s="474">
        <v>4607000</v>
      </c>
      <c r="N242" s="474">
        <v>5092000</v>
      </c>
      <c r="O242" s="474">
        <v>5092000</v>
      </c>
      <c r="P242" s="333"/>
    </row>
    <row r="243" spans="1:16" s="224" customFormat="1" ht="55.5" customHeight="1">
      <c r="A243" s="61">
        <v>7</v>
      </c>
      <c r="B243" s="61" t="s">
        <v>219</v>
      </c>
      <c r="C243" s="64" t="s">
        <v>1893</v>
      </c>
      <c r="D243" s="63" t="s">
        <v>900</v>
      </c>
      <c r="E243" s="255" t="s">
        <v>1898</v>
      </c>
      <c r="F243" s="282">
        <v>42927</v>
      </c>
      <c r="G243" s="283">
        <v>44486</v>
      </c>
      <c r="H243" s="474">
        <v>213237000</v>
      </c>
      <c r="I243" s="474">
        <v>29712000</v>
      </c>
      <c r="J243" s="474">
        <v>41202000</v>
      </c>
      <c r="K243" s="481"/>
      <c r="L243" s="474">
        <v>5052000</v>
      </c>
      <c r="M243" s="474">
        <v>7729000</v>
      </c>
      <c r="N243" s="474">
        <v>7729000</v>
      </c>
      <c r="O243" s="474">
        <v>7729000</v>
      </c>
      <c r="P243" s="333"/>
    </row>
    <row r="244" spans="1:16" s="224" customFormat="1" ht="55.5" customHeight="1">
      <c r="A244" s="61">
        <v>8</v>
      </c>
      <c r="B244" s="61" t="s">
        <v>219</v>
      </c>
      <c r="C244" s="64" t="s">
        <v>1894</v>
      </c>
      <c r="D244" s="63" t="s">
        <v>900</v>
      </c>
      <c r="E244" s="255" t="s">
        <v>1898</v>
      </c>
      <c r="F244" s="282">
        <v>43173</v>
      </c>
      <c r="G244" s="283">
        <v>44673</v>
      </c>
      <c r="H244" s="474">
        <v>5067762000</v>
      </c>
      <c r="I244" s="474">
        <v>250857000</v>
      </c>
      <c r="J244" s="474">
        <v>460166000</v>
      </c>
      <c r="K244" s="481"/>
      <c r="L244" s="474">
        <v>205907000</v>
      </c>
      <c r="M244" s="474">
        <v>231916000</v>
      </c>
      <c r="N244" s="474">
        <v>231916000</v>
      </c>
      <c r="O244" s="474">
        <v>231916000</v>
      </c>
      <c r="P244" s="333"/>
    </row>
    <row r="245" spans="1:16" s="224" customFormat="1" ht="68.25" customHeight="1">
      <c r="A245" s="222">
        <v>9</v>
      </c>
      <c r="B245" s="222" t="s">
        <v>219</v>
      </c>
      <c r="C245" s="256" t="s">
        <v>1895</v>
      </c>
      <c r="D245" s="255" t="s">
        <v>900</v>
      </c>
      <c r="E245" s="255" t="s">
        <v>1898</v>
      </c>
      <c r="F245" s="282">
        <v>42711</v>
      </c>
      <c r="G245" s="283">
        <v>43793</v>
      </c>
      <c r="H245" s="455">
        <v>6941877000</v>
      </c>
      <c r="I245" s="455">
        <v>1451526000</v>
      </c>
      <c r="J245" s="455">
        <v>2275385000</v>
      </c>
      <c r="K245" s="481"/>
      <c r="L245" s="455">
        <v>746899000</v>
      </c>
      <c r="M245" s="455">
        <v>1052512000</v>
      </c>
      <c r="N245" s="455">
        <v>1052512000</v>
      </c>
      <c r="O245" s="455">
        <v>1256210000</v>
      </c>
      <c r="P245" s="547"/>
    </row>
    <row r="246" spans="1:16" s="224" customFormat="1" ht="55.5" customHeight="1">
      <c r="A246" s="61">
        <v>10</v>
      </c>
      <c r="B246" s="61" t="s">
        <v>219</v>
      </c>
      <c r="C246" s="64" t="s">
        <v>1896</v>
      </c>
      <c r="D246" s="63" t="s">
        <v>900</v>
      </c>
      <c r="E246" s="255" t="s">
        <v>1898</v>
      </c>
      <c r="F246" s="282">
        <v>42160</v>
      </c>
      <c r="G246" s="283">
        <v>44118</v>
      </c>
      <c r="H246" s="474">
        <v>39273000</v>
      </c>
      <c r="I246" s="474">
        <v>12151000</v>
      </c>
      <c r="J246" s="474">
        <v>6313000</v>
      </c>
      <c r="K246" s="481"/>
      <c r="L246" s="474">
        <v>4283000</v>
      </c>
      <c r="M246" s="474">
        <v>5033000</v>
      </c>
      <c r="N246" s="474">
        <v>5033000</v>
      </c>
      <c r="O246" s="474">
        <v>5033000</v>
      </c>
      <c r="P246" s="333"/>
    </row>
    <row r="247" spans="1:16" s="224" customFormat="1" ht="55.5" customHeight="1" thickBot="1">
      <c r="A247" s="225">
        <v>11</v>
      </c>
      <c r="B247" s="225" t="s">
        <v>219</v>
      </c>
      <c r="C247" s="261" t="s">
        <v>1897</v>
      </c>
      <c r="D247" s="65" t="s">
        <v>900</v>
      </c>
      <c r="E247" s="350" t="s">
        <v>1898</v>
      </c>
      <c r="F247" s="285">
        <v>42066</v>
      </c>
      <c r="G247" s="286">
        <v>44118</v>
      </c>
      <c r="H247" s="456">
        <v>1679843000</v>
      </c>
      <c r="I247" s="456">
        <v>459339000</v>
      </c>
      <c r="J247" s="456">
        <v>476434000</v>
      </c>
      <c r="K247" s="482"/>
      <c r="L247" s="456">
        <v>31356000</v>
      </c>
      <c r="M247" s="456">
        <v>31356000</v>
      </c>
      <c r="N247" s="456">
        <v>31356000</v>
      </c>
      <c r="O247" s="456">
        <v>31356000</v>
      </c>
      <c r="P247" s="337"/>
    </row>
    <row r="248" spans="1:16" s="441" customFormat="1" ht="30" customHeight="1" thickBot="1">
      <c r="A248" s="775" t="s">
        <v>31</v>
      </c>
      <c r="B248" s="776"/>
      <c r="C248" s="776"/>
      <c r="D248" s="776"/>
      <c r="E248" s="777"/>
      <c r="F248" s="440"/>
      <c r="G248" s="440"/>
      <c r="H248" s="45">
        <f>SUM(H237:H247)</f>
        <v>42774588000</v>
      </c>
      <c r="I248" s="45">
        <f t="shared" ref="I248:M248" si="10">SUM(I237:I247)</f>
        <v>18081446000</v>
      </c>
      <c r="J248" s="45">
        <f t="shared" si="10"/>
        <v>6267300000</v>
      </c>
      <c r="K248" s="45">
        <f t="shared" si="10"/>
        <v>0</v>
      </c>
      <c r="L248" s="45">
        <f t="shared" si="10"/>
        <v>9097080000</v>
      </c>
      <c r="M248" s="45">
        <f t="shared" si="10"/>
        <v>9525694000</v>
      </c>
      <c r="N248" s="45">
        <f>SUM(N237:N247)</f>
        <v>9532867000</v>
      </c>
      <c r="O248" s="45">
        <f>SUM(O237:O247)</f>
        <v>8737209000</v>
      </c>
      <c r="P248" s="543"/>
    </row>
    <row r="249" spans="1:16" ht="15" customHeight="1" thickBot="1">
      <c r="A249" s="572"/>
      <c r="B249" s="125"/>
      <c r="C249" s="581"/>
      <c r="D249" s="581"/>
      <c r="E249" s="581"/>
      <c r="F249" s="125"/>
      <c r="G249" s="125"/>
      <c r="H249" s="505"/>
      <c r="I249" s="505"/>
      <c r="J249" s="505"/>
      <c r="K249" s="505"/>
      <c r="L249" s="505"/>
      <c r="M249" s="505"/>
      <c r="N249" s="505"/>
      <c r="O249" s="505"/>
      <c r="P249" s="541"/>
    </row>
    <row r="250" spans="1:16" ht="30" customHeight="1" thickBot="1">
      <c r="A250" s="781" t="s">
        <v>1803</v>
      </c>
      <c r="B250" s="782"/>
      <c r="C250" s="782"/>
      <c r="D250" s="782"/>
      <c r="E250" s="782"/>
      <c r="F250" s="782"/>
      <c r="G250" s="782"/>
      <c r="H250" s="782"/>
      <c r="I250" s="782"/>
      <c r="J250" s="782"/>
      <c r="K250" s="782"/>
      <c r="L250" s="782"/>
      <c r="M250" s="782"/>
      <c r="N250" s="782"/>
      <c r="O250" s="782"/>
      <c r="P250" s="783"/>
    </row>
    <row r="251" spans="1:16" s="224" customFormat="1" ht="39" customHeight="1">
      <c r="A251" s="222">
        <v>1</v>
      </c>
      <c r="B251" s="222" t="s">
        <v>898</v>
      </c>
      <c r="C251" s="256" t="s">
        <v>1804</v>
      </c>
      <c r="D251" s="255" t="s">
        <v>900</v>
      </c>
      <c r="E251" s="255" t="s">
        <v>1805</v>
      </c>
      <c r="F251" s="279">
        <v>43466</v>
      </c>
      <c r="G251" s="279">
        <v>43830</v>
      </c>
      <c r="H251" s="455">
        <v>135000</v>
      </c>
      <c r="I251" s="455" t="s">
        <v>1060</v>
      </c>
      <c r="J251" s="455">
        <v>135000</v>
      </c>
      <c r="K251" s="455"/>
      <c r="L251" s="455"/>
      <c r="M251" s="455">
        <v>0</v>
      </c>
      <c r="N251" s="455">
        <v>60000</v>
      </c>
      <c r="O251" s="455">
        <v>75000</v>
      </c>
      <c r="P251" s="288" t="s">
        <v>1814</v>
      </c>
    </row>
    <row r="252" spans="1:16" s="224" customFormat="1" ht="57" customHeight="1">
      <c r="A252" s="61">
        <v>2</v>
      </c>
      <c r="B252" s="222" t="s">
        <v>898</v>
      </c>
      <c r="C252" s="64" t="s">
        <v>1806</v>
      </c>
      <c r="D252" s="63" t="s">
        <v>900</v>
      </c>
      <c r="E252" s="63" t="s">
        <v>1807</v>
      </c>
      <c r="F252" s="283">
        <v>43466</v>
      </c>
      <c r="G252" s="283">
        <v>43830</v>
      </c>
      <c r="H252" s="474">
        <v>3965000</v>
      </c>
      <c r="I252" s="474" t="s">
        <v>1060</v>
      </c>
      <c r="J252" s="474">
        <v>3965000</v>
      </c>
      <c r="K252" s="474"/>
      <c r="L252" s="474"/>
      <c r="M252" s="474">
        <v>500000</v>
      </c>
      <c r="N252" s="474">
        <v>1500000</v>
      </c>
      <c r="O252" s="474">
        <v>1965000</v>
      </c>
      <c r="P252" s="62" t="s">
        <v>969</v>
      </c>
    </row>
    <row r="253" spans="1:16" s="224" customFormat="1" ht="25.5">
      <c r="A253" s="222">
        <v>3</v>
      </c>
      <c r="B253" s="222" t="s">
        <v>898</v>
      </c>
      <c r="C253" s="64" t="s">
        <v>1808</v>
      </c>
      <c r="D253" s="63" t="s">
        <v>52</v>
      </c>
      <c r="E253" s="63" t="s">
        <v>1809</v>
      </c>
      <c r="F253" s="283">
        <v>43466</v>
      </c>
      <c r="G253" s="283">
        <v>43830</v>
      </c>
      <c r="H253" s="474">
        <v>100000</v>
      </c>
      <c r="I253" s="474" t="s">
        <v>1060</v>
      </c>
      <c r="J253" s="474">
        <v>100000</v>
      </c>
      <c r="K253" s="474"/>
      <c r="L253" s="474"/>
      <c r="M253" s="474"/>
      <c r="N253" s="474"/>
      <c r="O253" s="474">
        <v>100000</v>
      </c>
      <c r="P253" s="62" t="s">
        <v>1814</v>
      </c>
    </row>
    <row r="254" spans="1:16" s="224" customFormat="1" ht="44.45" customHeight="1">
      <c r="A254" s="61">
        <v>4</v>
      </c>
      <c r="B254" s="222" t="s">
        <v>898</v>
      </c>
      <c r="C254" s="64" t="s">
        <v>1810</v>
      </c>
      <c r="D254" s="63" t="s">
        <v>900</v>
      </c>
      <c r="E254" s="63" t="s">
        <v>1811</v>
      </c>
      <c r="F254" s="283">
        <v>43466</v>
      </c>
      <c r="G254" s="283">
        <v>43830</v>
      </c>
      <c r="H254" s="474">
        <v>88000</v>
      </c>
      <c r="I254" s="474" t="s">
        <v>1060</v>
      </c>
      <c r="J254" s="474">
        <v>88000</v>
      </c>
      <c r="K254" s="474"/>
      <c r="L254" s="474"/>
      <c r="M254" s="474"/>
      <c r="N254" s="474">
        <v>44000</v>
      </c>
      <c r="O254" s="474">
        <v>44000</v>
      </c>
      <c r="P254" s="62" t="s">
        <v>1814</v>
      </c>
    </row>
    <row r="255" spans="1:16" s="224" customFormat="1" ht="26.25" thickBot="1">
      <c r="A255" s="289">
        <v>5</v>
      </c>
      <c r="B255" s="289" t="s">
        <v>898</v>
      </c>
      <c r="C255" s="261" t="s">
        <v>1812</v>
      </c>
      <c r="D255" s="65" t="s">
        <v>900</v>
      </c>
      <c r="E255" s="65" t="s">
        <v>1813</v>
      </c>
      <c r="F255" s="286">
        <v>43466</v>
      </c>
      <c r="G255" s="286">
        <v>43830</v>
      </c>
      <c r="H255" s="456">
        <v>1549000</v>
      </c>
      <c r="I255" s="456" t="s">
        <v>1060</v>
      </c>
      <c r="J255" s="456">
        <v>1549000</v>
      </c>
      <c r="K255" s="456"/>
      <c r="L255" s="456"/>
      <c r="M255" s="456">
        <v>100000</v>
      </c>
      <c r="N255" s="456">
        <v>325000</v>
      </c>
      <c r="O255" s="456">
        <v>1124000</v>
      </c>
      <c r="P255" s="262" t="s">
        <v>969</v>
      </c>
    </row>
    <row r="256" spans="1:16" s="442" customFormat="1" ht="30" customHeight="1" thickBot="1">
      <c r="A256" s="775" t="s">
        <v>31</v>
      </c>
      <c r="B256" s="776"/>
      <c r="C256" s="776"/>
      <c r="D256" s="776"/>
      <c r="E256" s="777"/>
      <c r="F256" s="439"/>
      <c r="G256" s="439"/>
      <c r="H256" s="449">
        <f>SUM(H251:H255)</f>
        <v>5837000</v>
      </c>
      <c r="I256" s="449">
        <f t="shared" ref="I256:M256" si="11">SUM(I251:I255)</f>
        <v>0</v>
      </c>
      <c r="J256" s="449">
        <f t="shared" si="11"/>
        <v>5837000</v>
      </c>
      <c r="K256" s="449">
        <f t="shared" si="11"/>
        <v>0</v>
      </c>
      <c r="L256" s="449">
        <f t="shared" si="11"/>
        <v>0</v>
      </c>
      <c r="M256" s="449">
        <f t="shared" si="11"/>
        <v>600000</v>
      </c>
      <c r="N256" s="449">
        <f>SUM(N251:N255)</f>
        <v>1929000</v>
      </c>
      <c r="O256" s="449">
        <f>SUM(O251:O255)</f>
        <v>3308000</v>
      </c>
      <c r="P256" s="548"/>
    </row>
    <row r="257" spans="1:19" ht="15" customHeight="1" thickBot="1">
      <c r="A257" s="573"/>
      <c r="B257" s="127"/>
      <c r="C257" s="584"/>
      <c r="D257" s="584"/>
      <c r="E257" s="584"/>
      <c r="F257" s="127"/>
      <c r="G257" s="127"/>
      <c r="H257" s="508"/>
      <c r="I257" s="508"/>
      <c r="J257" s="508"/>
      <c r="K257" s="508"/>
      <c r="L257" s="508"/>
      <c r="M257" s="508"/>
      <c r="N257" s="508"/>
      <c r="O257" s="508"/>
      <c r="P257" s="549"/>
    </row>
    <row r="258" spans="1:19" s="28" customFormat="1" ht="30" customHeight="1" thickBot="1">
      <c r="A258" s="781" t="s">
        <v>1956</v>
      </c>
      <c r="B258" s="782"/>
      <c r="C258" s="782"/>
      <c r="D258" s="782"/>
      <c r="E258" s="782"/>
      <c r="F258" s="782"/>
      <c r="G258" s="782"/>
      <c r="H258" s="782"/>
      <c r="I258" s="782"/>
      <c r="J258" s="782"/>
      <c r="K258" s="782"/>
      <c r="L258" s="782"/>
      <c r="M258" s="782"/>
      <c r="N258" s="782"/>
      <c r="O258" s="782"/>
      <c r="P258" s="783"/>
    </row>
    <row r="259" spans="1:19" s="223" customFormat="1" ht="27" customHeight="1">
      <c r="A259" s="222">
        <v>1</v>
      </c>
      <c r="B259" s="222" t="s">
        <v>898</v>
      </c>
      <c r="C259" s="256" t="s">
        <v>138</v>
      </c>
      <c r="D259" s="255" t="s">
        <v>589</v>
      </c>
      <c r="E259" s="255" t="s">
        <v>1957</v>
      </c>
      <c r="F259" s="279">
        <v>43466</v>
      </c>
      <c r="G259" s="279">
        <v>43830</v>
      </c>
      <c r="H259" s="455">
        <v>600000</v>
      </c>
      <c r="I259" s="455"/>
      <c r="J259" s="455">
        <v>600000</v>
      </c>
      <c r="K259" s="465"/>
      <c r="L259" s="465"/>
      <c r="M259" s="465"/>
      <c r="N259" s="465"/>
      <c r="O259" s="465"/>
      <c r="P259" s="288"/>
    </row>
    <row r="260" spans="1:19" s="223" customFormat="1" ht="32.25" customHeight="1">
      <c r="A260" s="61">
        <v>2</v>
      </c>
      <c r="B260" s="222" t="s">
        <v>898</v>
      </c>
      <c r="C260" s="64" t="s">
        <v>1958</v>
      </c>
      <c r="D260" s="63" t="s">
        <v>794</v>
      </c>
      <c r="E260" s="63" t="s">
        <v>1957</v>
      </c>
      <c r="F260" s="283">
        <v>43466</v>
      </c>
      <c r="G260" s="283">
        <v>43830</v>
      </c>
      <c r="H260" s="474">
        <v>160000</v>
      </c>
      <c r="I260" s="474"/>
      <c r="J260" s="474">
        <v>160000</v>
      </c>
      <c r="K260" s="467"/>
      <c r="L260" s="467"/>
      <c r="M260" s="467"/>
      <c r="N260" s="467"/>
      <c r="O260" s="467"/>
      <c r="P260" s="62"/>
    </row>
    <row r="261" spans="1:19" s="223" customFormat="1" ht="32.25" customHeight="1">
      <c r="A261" s="61">
        <v>3</v>
      </c>
      <c r="B261" s="222" t="s">
        <v>898</v>
      </c>
      <c r="C261" s="64" t="s">
        <v>1958</v>
      </c>
      <c r="D261" s="63" t="s">
        <v>794</v>
      </c>
      <c r="E261" s="63" t="s">
        <v>1957</v>
      </c>
      <c r="F261" s="283">
        <v>43466</v>
      </c>
      <c r="G261" s="283">
        <v>43830</v>
      </c>
      <c r="H261" s="474">
        <v>180000</v>
      </c>
      <c r="I261" s="474"/>
      <c r="J261" s="474">
        <v>180000</v>
      </c>
      <c r="K261" s="467"/>
      <c r="L261" s="467"/>
      <c r="M261" s="467"/>
      <c r="N261" s="467"/>
      <c r="O261" s="467"/>
      <c r="P261" s="62"/>
    </row>
    <row r="262" spans="1:19" s="223" customFormat="1" ht="27" customHeight="1">
      <c r="A262" s="61">
        <v>4</v>
      </c>
      <c r="B262" s="222" t="s">
        <v>898</v>
      </c>
      <c r="C262" s="64" t="s">
        <v>1958</v>
      </c>
      <c r="D262" s="63" t="s">
        <v>794</v>
      </c>
      <c r="E262" s="63" t="s">
        <v>1957</v>
      </c>
      <c r="F262" s="283">
        <v>43466</v>
      </c>
      <c r="G262" s="283">
        <v>43830</v>
      </c>
      <c r="H262" s="474">
        <v>160000</v>
      </c>
      <c r="I262" s="474"/>
      <c r="J262" s="474">
        <v>160000</v>
      </c>
      <c r="K262" s="467"/>
      <c r="L262" s="467"/>
      <c r="M262" s="467"/>
      <c r="N262" s="467"/>
      <c r="O262" s="467"/>
      <c r="P262" s="62"/>
    </row>
    <row r="263" spans="1:19" s="223" customFormat="1" ht="33" customHeight="1" thickBot="1">
      <c r="A263" s="225">
        <v>5</v>
      </c>
      <c r="B263" s="289" t="s">
        <v>898</v>
      </c>
      <c r="C263" s="261" t="s">
        <v>1959</v>
      </c>
      <c r="D263" s="65" t="s">
        <v>351</v>
      </c>
      <c r="E263" s="65" t="s">
        <v>1957</v>
      </c>
      <c r="F263" s="286">
        <v>43466</v>
      </c>
      <c r="G263" s="286">
        <v>43830</v>
      </c>
      <c r="H263" s="456">
        <v>1000000</v>
      </c>
      <c r="I263" s="456"/>
      <c r="J263" s="456">
        <v>1000000</v>
      </c>
      <c r="K263" s="469"/>
      <c r="L263" s="469"/>
      <c r="M263" s="469"/>
      <c r="N263" s="469"/>
      <c r="O263" s="469"/>
      <c r="P263" s="262"/>
    </row>
    <row r="264" spans="1:19" s="223" customFormat="1" ht="30" customHeight="1" thickBot="1">
      <c r="A264" s="775" t="s">
        <v>31</v>
      </c>
      <c r="B264" s="776"/>
      <c r="C264" s="776"/>
      <c r="D264" s="776"/>
      <c r="E264" s="777"/>
      <c r="F264" s="440"/>
      <c r="G264" s="440"/>
      <c r="H264" s="45">
        <f>SUM(H259:H263)</f>
        <v>2100000</v>
      </c>
      <c r="I264" s="45">
        <f t="shared" ref="I264:J264" si="12">SUM(I259:I263)</f>
        <v>0</v>
      </c>
      <c r="J264" s="45">
        <f t="shared" si="12"/>
        <v>2100000</v>
      </c>
      <c r="K264" s="45"/>
      <c r="L264" s="45"/>
      <c r="M264" s="45"/>
      <c r="N264" s="45"/>
      <c r="O264" s="45"/>
      <c r="P264" s="543"/>
    </row>
    <row r="265" spans="1:19" s="28" customFormat="1" ht="16.5" customHeight="1">
      <c r="A265" s="573"/>
      <c r="B265" s="126"/>
      <c r="C265" s="583"/>
      <c r="D265" s="583"/>
      <c r="E265" s="583"/>
      <c r="F265" s="126"/>
      <c r="G265" s="126"/>
      <c r="H265" s="508"/>
      <c r="I265" s="508"/>
      <c r="J265" s="508"/>
      <c r="K265" s="508"/>
      <c r="L265" s="508"/>
      <c r="M265" s="508"/>
      <c r="N265" s="508"/>
      <c r="O265" s="508"/>
      <c r="P265" s="546"/>
    </row>
    <row r="266" spans="1:19" ht="30" customHeight="1">
      <c r="A266" s="789" t="s">
        <v>1052</v>
      </c>
      <c r="B266" s="789"/>
      <c r="C266" s="789"/>
      <c r="D266" s="789"/>
      <c r="E266" s="789"/>
      <c r="F266" s="789"/>
      <c r="G266" s="789"/>
      <c r="H266" s="789"/>
      <c r="I266" s="789"/>
      <c r="J266" s="789"/>
      <c r="K266" s="789"/>
      <c r="L266" s="789"/>
      <c r="M266" s="789"/>
      <c r="N266" s="789"/>
      <c r="O266" s="789"/>
      <c r="P266" s="789"/>
    </row>
    <row r="267" spans="1:19" s="69" customFormat="1" ht="48" customHeight="1">
      <c r="A267" s="222">
        <v>1</v>
      </c>
      <c r="B267" s="222" t="s">
        <v>261</v>
      </c>
      <c r="C267" s="256" t="s">
        <v>967</v>
      </c>
      <c r="D267" s="255" t="s">
        <v>1053</v>
      </c>
      <c r="E267" s="2" t="s">
        <v>968</v>
      </c>
      <c r="F267" s="222">
        <v>2013</v>
      </c>
      <c r="G267" s="222">
        <v>2019</v>
      </c>
      <c r="H267" s="455">
        <v>21750000</v>
      </c>
      <c r="I267" s="455">
        <v>14675787</v>
      </c>
      <c r="J267" s="455">
        <v>10250000</v>
      </c>
      <c r="K267" s="455">
        <v>10250000</v>
      </c>
      <c r="L267" s="455"/>
      <c r="M267" s="455"/>
      <c r="N267" s="455"/>
      <c r="O267" s="455"/>
      <c r="P267" s="288" t="s">
        <v>969</v>
      </c>
      <c r="S267" s="69" t="s">
        <v>969</v>
      </c>
    </row>
    <row r="268" spans="1:19" s="69" customFormat="1" ht="73.5" customHeight="1">
      <c r="A268" s="61">
        <v>2</v>
      </c>
      <c r="B268" s="61" t="s">
        <v>261</v>
      </c>
      <c r="C268" s="64" t="s">
        <v>970</v>
      </c>
      <c r="D268" s="63" t="s">
        <v>45</v>
      </c>
      <c r="E268" s="4" t="s">
        <v>971</v>
      </c>
      <c r="F268" s="61">
        <v>2015</v>
      </c>
      <c r="G268" s="61">
        <v>2019</v>
      </c>
      <c r="H268" s="474">
        <v>43500000</v>
      </c>
      <c r="I268" s="474">
        <v>48472406</v>
      </c>
      <c r="J268" s="474">
        <v>4000000</v>
      </c>
      <c r="K268" s="474">
        <v>4000000</v>
      </c>
      <c r="L268" s="474"/>
      <c r="M268" s="474"/>
      <c r="N268" s="474"/>
      <c r="O268" s="474"/>
      <c r="P268" s="62" t="s">
        <v>969</v>
      </c>
      <c r="S268" s="69" t="s">
        <v>969</v>
      </c>
    </row>
    <row r="269" spans="1:19" s="69" customFormat="1" ht="44.25" customHeight="1">
      <c r="A269" s="61">
        <v>3</v>
      </c>
      <c r="B269" s="61" t="s">
        <v>261</v>
      </c>
      <c r="C269" s="64" t="s">
        <v>972</v>
      </c>
      <c r="D269" s="63" t="s">
        <v>1054</v>
      </c>
      <c r="E269" s="4" t="s">
        <v>973</v>
      </c>
      <c r="F269" s="61">
        <v>2016</v>
      </c>
      <c r="G269" s="61">
        <v>2019</v>
      </c>
      <c r="H269" s="474">
        <v>47000000</v>
      </c>
      <c r="I269" s="474">
        <v>23801341</v>
      </c>
      <c r="J269" s="474">
        <v>3000000</v>
      </c>
      <c r="K269" s="474">
        <v>3000000</v>
      </c>
      <c r="L269" s="474"/>
      <c r="M269" s="474"/>
      <c r="N269" s="474"/>
      <c r="O269" s="474"/>
      <c r="P269" s="62" t="s">
        <v>969</v>
      </c>
      <c r="S269" s="69" t="s">
        <v>969</v>
      </c>
    </row>
    <row r="270" spans="1:19" s="69" customFormat="1" ht="39" customHeight="1">
      <c r="A270" s="61">
        <v>4</v>
      </c>
      <c r="B270" s="61" t="s">
        <v>261</v>
      </c>
      <c r="C270" s="64" t="s">
        <v>974</v>
      </c>
      <c r="D270" s="63" t="s">
        <v>147</v>
      </c>
      <c r="E270" s="4" t="s">
        <v>975</v>
      </c>
      <c r="F270" s="61">
        <v>2016</v>
      </c>
      <c r="G270" s="61">
        <v>2019</v>
      </c>
      <c r="H270" s="474">
        <v>12000000</v>
      </c>
      <c r="I270" s="474">
        <v>7719553</v>
      </c>
      <c r="J270" s="474">
        <v>1500000</v>
      </c>
      <c r="K270" s="474">
        <v>1500000</v>
      </c>
      <c r="L270" s="474"/>
      <c r="M270" s="474"/>
      <c r="N270" s="474"/>
      <c r="O270" s="474"/>
      <c r="P270" s="62" t="s">
        <v>969</v>
      </c>
      <c r="S270" s="69" t="s">
        <v>969</v>
      </c>
    </row>
    <row r="271" spans="1:19" s="69" customFormat="1" ht="22.5">
      <c r="A271" s="61">
        <v>5</v>
      </c>
      <c r="B271" s="61" t="s">
        <v>261</v>
      </c>
      <c r="C271" s="64" t="s">
        <v>976</v>
      </c>
      <c r="D271" s="63" t="s">
        <v>276</v>
      </c>
      <c r="E271" s="4" t="s">
        <v>977</v>
      </c>
      <c r="F271" s="61">
        <v>2016</v>
      </c>
      <c r="G271" s="61">
        <v>2019</v>
      </c>
      <c r="H271" s="474">
        <v>2000000</v>
      </c>
      <c r="I271" s="474">
        <v>0</v>
      </c>
      <c r="J271" s="474">
        <v>1500000</v>
      </c>
      <c r="K271" s="474">
        <v>1500000</v>
      </c>
      <c r="L271" s="474"/>
      <c r="M271" s="474"/>
      <c r="N271" s="474"/>
      <c r="O271" s="474"/>
      <c r="P271" s="62" t="s">
        <v>978</v>
      </c>
      <c r="S271" s="69" t="s">
        <v>978</v>
      </c>
    </row>
    <row r="272" spans="1:19" s="69" customFormat="1" ht="45">
      <c r="A272" s="61">
        <v>6</v>
      </c>
      <c r="B272" s="61" t="s">
        <v>261</v>
      </c>
      <c r="C272" s="64" t="s">
        <v>979</v>
      </c>
      <c r="D272" s="63" t="s">
        <v>312</v>
      </c>
      <c r="E272" s="4" t="s">
        <v>980</v>
      </c>
      <c r="F272" s="61">
        <v>2006</v>
      </c>
      <c r="G272" s="61">
        <v>2022</v>
      </c>
      <c r="H272" s="474">
        <v>11000000</v>
      </c>
      <c r="I272" s="474">
        <v>0</v>
      </c>
      <c r="J272" s="474">
        <v>2000</v>
      </c>
      <c r="K272" s="474">
        <v>2000</v>
      </c>
      <c r="L272" s="474"/>
      <c r="M272" s="474"/>
      <c r="N272" s="474"/>
      <c r="O272" s="474"/>
      <c r="P272" s="62" t="s">
        <v>978</v>
      </c>
      <c r="S272" s="69" t="s">
        <v>978</v>
      </c>
    </row>
    <row r="273" spans="1:19" s="69" customFormat="1" ht="101.25">
      <c r="A273" s="61">
        <v>7</v>
      </c>
      <c r="B273" s="61" t="s">
        <v>261</v>
      </c>
      <c r="C273" s="64" t="s">
        <v>981</v>
      </c>
      <c r="D273" s="63" t="s">
        <v>1054</v>
      </c>
      <c r="E273" s="4" t="s">
        <v>982</v>
      </c>
      <c r="F273" s="61">
        <v>2013</v>
      </c>
      <c r="G273" s="61">
        <v>2020</v>
      </c>
      <c r="H273" s="474">
        <v>5500000</v>
      </c>
      <c r="I273" s="474">
        <v>0</v>
      </c>
      <c r="J273" s="474">
        <v>2000</v>
      </c>
      <c r="K273" s="474">
        <v>2000</v>
      </c>
      <c r="L273" s="474"/>
      <c r="M273" s="474"/>
      <c r="N273" s="474"/>
      <c r="O273" s="474"/>
      <c r="P273" s="62" t="s">
        <v>978</v>
      </c>
      <c r="S273" s="69" t="s">
        <v>978</v>
      </c>
    </row>
    <row r="274" spans="1:19" s="69" customFormat="1" ht="67.5">
      <c r="A274" s="61">
        <v>8</v>
      </c>
      <c r="B274" s="61" t="s">
        <v>261</v>
      </c>
      <c r="C274" s="64" t="s">
        <v>983</v>
      </c>
      <c r="D274" s="63" t="s">
        <v>456</v>
      </c>
      <c r="E274" s="4" t="s">
        <v>984</v>
      </c>
      <c r="F274" s="61">
        <v>2016</v>
      </c>
      <c r="G274" s="61">
        <v>2021</v>
      </c>
      <c r="H274" s="474">
        <v>80000000</v>
      </c>
      <c r="I274" s="474">
        <v>0</v>
      </c>
      <c r="J274" s="474">
        <v>10000</v>
      </c>
      <c r="K274" s="474">
        <v>10000</v>
      </c>
      <c r="L274" s="474"/>
      <c r="M274" s="474"/>
      <c r="N274" s="474"/>
      <c r="O274" s="474"/>
      <c r="P274" s="62" t="s">
        <v>978</v>
      </c>
      <c r="S274" s="69" t="s">
        <v>978</v>
      </c>
    </row>
    <row r="275" spans="1:19" s="69" customFormat="1" ht="56.25">
      <c r="A275" s="61">
        <v>9</v>
      </c>
      <c r="B275" s="61" t="s">
        <v>261</v>
      </c>
      <c r="C275" s="64" t="s">
        <v>919</v>
      </c>
      <c r="D275" s="63" t="s">
        <v>1054</v>
      </c>
      <c r="E275" s="4" t="s">
        <v>920</v>
      </c>
      <c r="F275" s="61">
        <v>2016</v>
      </c>
      <c r="G275" s="61">
        <v>2023</v>
      </c>
      <c r="H275" s="474">
        <v>60000000</v>
      </c>
      <c r="I275" s="474">
        <v>0</v>
      </c>
      <c r="J275" s="474">
        <v>2000</v>
      </c>
      <c r="K275" s="474">
        <v>2000</v>
      </c>
      <c r="L275" s="474"/>
      <c r="M275" s="474"/>
      <c r="N275" s="474"/>
      <c r="O275" s="474"/>
      <c r="P275" s="62" t="s">
        <v>978</v>
      </c>
      <c r="S275" s="69" t="s">
        <v>978</v>
      </c>
    </row>
    <row r="276" spans="1:19" s="69" customFormat="1" ht="22.5">
      <c r="A276" s="61">
        <v>10</v>
      </c>
      <c r="B276" s="61" t="s">
        <v>261</v>
      </c>
      <c r="C276" s="64" t="s">
        <v>985</v>
      </c>
      <c r="D276" s="63" t="s">
        <v>1054</v>
      </c>
      <c r="E276" s="4" t="s">
        <v>986</v>
      </c>
      <c r="F276" s="61">
        <v>2016</v>
      </c>
      <c r="G276" s="61">
        <v>2020</v>
      </c>
      <c r="H276" s="474">
        <v>62000000</v>
      </c>
      <c r="I276" s="474">
        <v>0</v>
      </c>
      <c r="J276" s="474">
        <v>4000000</v>
      </c>
      <c r="K276" s="474">
        <v>4000000</v>
      </c>
      <c r="L276" s="474"/>
      <c r="M276" s="474"/>
      <c r="N276" s="474"/>
      <c r="O276" s="474"/>
      <c r="P276" s="62" t="s">
        <v>978</v>
      </c>
      <c r="S276" s="69" t="s">
        <v>978</v>
      </c>
    </row>
    <row r="277" spans="1:19" s="69" customFormat="1" ht="22.5">
      <c r="A277" s="61">
        <v>11</v>
      </c>
      <c r="B277" s="61" t="s">
        <v>261</v>
      </c>
      <c r="C277" s="64" t="s">
        <v>987</v>
      </c>
      <c r="D277" s="63" t="s">
        <v>1054</v>
      </c>
      <c r="E277" s="4" t="s">
        <v>988</v>
      </c>
      <c r="F277" s="61">
        <v>2017</v>
      </c>
      <c r="G277" s="61">
        <v>2020</v>
      </c>
      <c r="H277" s="474">
        <v>20000000</v>
      </c>
      <c r="I277" s="474">
        <v>0</v>
      </c>
      <c r="J277" s="474">
        <v>1000000</v>
      </c>
      <c r="K277" s="474">
        <v>1000000</v>
      </c>
      <c r="L277" s="474"/>
      <c r="M277" s="474"/>
      <c r="N277" s="474"/>
      <c r="O277" s="474"/>
      <c r="P277" s="62" t="s">
        <v>978</v>
      </c>
      <c r="S277" s="69" t="s">
        <v>978</v>
      </c>
    </row>
    <row r="278" spans="1:19" s="69" customFormat="1" ht="33.75">
      <c r="A278" s="61">
        <v>12</v>
      </c>
      <c r="B278" s="61" t="s">
        <v>261</v>
      </c>
      <c r="C278" s="64" t="s">
        <v>989</v>
      </c>
      <c r="D278" s="63" t="s">
        <v>1054</v>
      </c>
      <c r="E278" s="4" t="s">
        <v>990</v>
      </c>
      <c r="F278" s="61">
        <v>2018</v>
      </c>
      <c r="G278" s="61">
        <v>2020</v>
      </c>
      <c r="H278" s="474">
        <v>2750000</v>
      </c>
      <c r="I278" s="474">
        <v>0</v>
      </c>
      <c r="J278" s="474">
        <v>2000</v>
      </c>
      <c r="K278" s="474">
        <v>2000</v>
      </c>
      <c r="L278" s="474"/>
      <c r="M278" s="474"/>
      <c r="N278" s="474"/>
      <c r="O278" s="474"/>
      <c r="P278" s="62" t="s">
        <v>978</v>
      </c>
      <c r="S278" s="69" t="s">
        <v>978</v>
      </c>
    </row>
    <row r="279" spans="1:19" s="69" customFormat="1" ht="33.75">
      <c r="A279" s="61">
        <v>13</v>
      </c>
      <c r="B279" s="61" t="s">
        <v>261</v>
      </c>
      <c r="C279" s="64" t="s">
        <v>991</v>
      </c>
      <c r="D279" s="63" t="s">
        <v>46</v>
      </c>
      <c r="E279" s="4" t="s">
        <v>992</v>
      </c>
      <c r="F279" s="61">
        <v>2018</v>
      </c>
      <c r="G279" s="61">
        <v>2019</v>
      </c>
      <c r="H279" s="474">
        <v>8500000</v>
      </c>
      <c r="I279" s="474">
        <v>0</v>
      </c>
      <c r="J279" s="474">
        <v>4500000</v>
      </c>
      <c r="K279" s="474">
        <v>4500000</v>
      </c>
      <c r="L279" s="474"/>
      <c r="M279" s="474"/>
      <c r="N279" s="474"/>
      <c r="O279" s="474"/>
      <c r="P279" s="62" t="s">
        <v>969</v>
      </c>
      <c r="S279" s="69" t="s">
        <v>969</v>
      </c>
    </row>
    <row r="280" spans="1:19" s="69" customFormat="1" ht="22.5">
      <c r="A280" s="61">
        <v>14</v>
      </c>
      <c r="B280" s="61" t="s">
        <v>261</v>
      </c>
      <c r="C280" s="64" t="s">
        <v>993</v>
      </c>
      <c r="D280" s="63" t="s">
        <v>1054</v>
      </c>
      <c r="E280" s="4" t="s">
        <v>994</v>
      </c>
      <c r="F280" s="61">
        <v>2018</v>
      </c>
      <c r="G280" s="61">
        <v>2020</v>
      </c>
      <c r="H280" s="474">
        <v>55000000</v>
      </c>
      <c r="I280" s="474">
        <v>0</v>
      </c>
      <c r="J280" s="474">
        <v>5500000</v>
      </c>
      <c r="K280" s="474">
        <v>5500000</v>
      </c>
      <c r="L280" s="474"/>
      <c r="M280" s="474"/>
      <c r="N280" s="474"/>
      <c r="O280" s="474"/>
      <c r="P280" s="62" t="s">
        <v>978</v>
      </c>
      <c r="S280" s="69" t="s">
        <v>978</v>
      </c>
    </row>
    <row r="281" spans="1:19" s="69" customFormat="1" ht="45">
      <c r="A281" s="61">
        <v>15</v>
      </c>
      <c r="B281" s="61" t="s">
        <v>261</v>
      </c>
      <c r="C281" s="64" t="s">
        <v>995</v>
      </c>
      <c r="D281" s="63" t="s">
        <v>1054</v>
      </c>
      <c r="E281" s="4" t="s">
        <v>996</v>
      </c>
      <c r="F281" s="61">
        <v>2018</v>
      </c>
      <c r="G281" s="61">
        <v>2020</v>
      </c>
      <c r="H281" s="474">
        <v>2750000</v>
      </c>
      <c r="I281" s="474">
        <v>0</v>
      </c>
      <c r="J281" s="474">
        <v>2000</v>
      </c>
      <c r="K281" s="474">
        <v>2000</v>
      </c>
      <c r="L281" s="474"/>
      <c r="M281" s="474"/>
      <c r="N281" s="474"/>
      <c r="O281" s="474"/>
      <c r="P281" s="62" t="s">
        <v>978</v>
      </c>
      <c r="S281" s="69" t="s">
        <v>978</v>
      </c>
    </row>
    <row r="282" spans="1:19" s="69" customFormat="1" ht="67.5">
      <c r="A282" s="61">
        <v>16</v>
      </c>
      <c r="B282" s="61" t="s">
        <v>261</v>
      </c>
      <c r="C282" s="64" t="s">
        <v>997</v>
      </c>
      <c r="D282" s="63" t="s">
        <v>1054</v>
      </c>
      <c r="E282" s="4" t="s">
        <v>998</v>
      </c>
      <c r="F282" s="61">
        <v>2012</v>
      </c>
      <c r="G282" s="61">
        <v>2020</v>
      </c>
      <c r="H282" s="474">
        <v>25000000</v>
      </c>
      <c r="I282" s="474">
        <v>0</v>
      </c>
      <c r="J282" s="474">
        <v>4000000</v>
      </c>
      <c r="K282" s="474">
        <v>4000000</v>
      </c>
      <c r="L282" s="474"/>
      <c r="M282" s="474"/>
      <c r="N282" s="474"/>
      <c r="O282" s="474"/>
      <c r="P282" s="62" t="s">
        <v>978</v>
      </c>
      <c r="S282" s="69" t="s">
        <v>978</v>
      </c>
    </row>
    <row r="283" spans="1:19" s="69" customFormat="1" ht="45">
      <c r="A283" s="61">
        <v>17</v>
      </c>
      <c r="B283" s="61" t="s">
        <v>261</v>
      </c>
      <c r="C283" s="64" t="s">
        <v>999</v>
      </c>
      <c r="D283" s="63" t="s">
        <v>1054</v>
      </c>
      <c r="E283" s="4" t="s">
        <v>1000</v>
      </c>
      <c r="F283" s="61">
        <v>2016</v>
      </c>
      <c r="G283" s="61">
        <v>2019</v>
      </c>
      <c r="H283" s="474">
        <v>52000000</v>
      </c>
      <c r="I283" s="474">
        <v>29298115.629999999</v>
      </c>
      <c r="J283" s="474">
        <v>27000000</v>
      </c>
      <c r="K283" s="474">
        <v>27000000</v>
      </c>
      <c r="L283" s="474"/>
      <c r="M283" s="474"/>
      <c r="N283" s="474"/>
      <c r="O283" s="474"/>
      <c r="P283" s="62" t="s">
        <v>969</v>
      </c>
      <c r="S283" s="69" t="s">
        <v>969</v>
      </c>
    </row>
    <row r="284" spans="1:19" s="69" customFormat="1" ht="33.75">
      <c r="A284" s="61">
        <v>18</v>
      </c>
      <c r="B284" s="61" t="s">
        <v>261</v>
      </c>
      <c r="C284" s="64" t="s">
        <v>1001</v>
      </c>
      <c r="D284" s="63" t="s">
        <v>436</v>
      </c>
      <c r="E284" s="4" t="s">
        <v>1002</v>
      </c>
      <c r="F284" s="61">
        <v>2008</v>
      </c>
      <c r="G284" s="61">
        <v>2019</v>
      </c>
      <c r="H284" s="474">
        <v>29000000</v>
      </c>
      <c r="I284" s="474">
        <v>18012546</v>
      </c>
      <c r="J284" s="474">
        <v>4000000</v>
      </c>
      <c r="K284" s="474">
        <v>4000000</v>
      </c>
      <c r="L284" s="474"/>
      <c r="M284" s="474"/>
      <c r="N284" s="474"/>
      <c r="O284" s="474"/>
      <c r="P284" s="62" t="s">
        <v>969</v>
      </c>
      <c r="S284" s="69" t="s">
        <v>969</v>
      </c>
    </row>
    <row r="285" spans="1:19" s="69" customFormat="1" ht="56.25">
      <c r="A285" s="61">
        <v>19</v>
      </c>
      <c r="B285" s="61" t="s">
        <v>261</v>
      </c>
      <c r="C285" s="64" t="s">
        <v>1003</v>
      </c>
      <c r="D285" s="63" t="s">
        <v>288</v>
      </c>
      <c r="E285" s="4" t="s">
        <v>1004</v>
      </c>
      <c r="F285" s="61">
        <v>2013</v>
      </c>
      <c r="G285" s="61">
        <v>2020</v>
      </c>
      <c r="H285" s="474">
        <v>11000000</v>
      </c>
      <c r="I285" s="474">
        <v>0</v>
      </c>
      <c r="J285" s="474">
        <v>150000</v>
      </c>
      <c r="K285" s="474">
        <v>150000</v>
      </c>
      <c r="L285" s="474"/>
      <c r="M285" s="474"/>
      <c r="N285" s="474"/>
      <c r="O285" s="474"/>
      <c r="P285" s="62" t="s">
        <v>978</v>
      </c>
      <c r="S285" s="69" t="s">
        <v>978</v>
      </c>
    </row>
    <row r="286" spans="1:19" s="69" customFormat="1" ht="56.25">
      <c r="A286" s="61">
        <v>20</v>
      </c>
      <c r="B286" s="61" t="s">
        <v>261</v>
      </c>
      <c r="C286" s="64" t="s">
        <v>1005</v>
      </c>
      <c r="D286" s="63" t="s">
        <v>169</v>
      </c>
      <c r="E286" s="4" t="s">
        <v>926</v>
      </c>
      <c r="F286" s="61">
        <v>2015</v>
      </c>
      <c r="G286" s="61">
        <v>2020</v>
      </c>
      <c r="H286" s="474">
        <v>30000000</v>
      </c>
      <c r="I286" s="474">
        <v>0</v>
      </c>
      <c r="J286" s="474">
        <v>200000</v>
      </c>
      <c r="K286" s="474">
        <v>200000</v>
      </c>
      <c r="L286" s="474"/>
      <c r="M286" s="474"/>
      <c r="N286" s="474"/>
      <c r="O286" s="474"/>
      <c r="P286" s="62" t="s">
        <v>978</v>
      </c>
      <c r="S286" s="69" t="s">
        <v>978</v>
      </c>
    </row>
    <row r="287" spans="1:19" s="69" customFormat="1" ht="34.5" customHeight="1">
      <c r="A287" s="61">
        <v>21</v>
      </c>
      <c r="B287" s="61" t="s">
        <v>261</v>
      </c>
      <c r="C287" s="64" t="s">
        <v>1006</v>
      </c>
      <c r="D287" s="63" t="s">
        <v>1054</v>
      </c>
      <c r="E287" s="4" t="s">
        <v>1007</v>
      </c>
      <c r="F287" s="61">
        <v>2015</v>
      </c>
      <c r="G287" s="61">
        <v>2021</v>
      </c>
      <c r="H287" s="474">
        <v>24000000</v>
      </c>
      <c r="I287" s="474">
        <v>0</v>
      </c>
      <c r="J287" s="474">
        <v>2000</v>
      </c>
      <c r="K287" s="474">
        <v>2000</v>
      </c>
      <c r="L287" s="474"/>
      <c r="M287" s="474"/>
      <c r="N287" s="474"/>
      <c r="O287" s="474"/>
      <c r="P287" s="62" t="s">
        <v>978</v>
      </c>
      <c r="S287" s="69" t="s">
        <v>978</v>
      </c>
    </row>
    <row r="288" spans="1:19" s="69" customFormat="1" ht="34.5" customHeight="1">
      <c r="A288" s="61">
        <v>22</v>
      </c>
      <c r="B288" s="61" t="s">
        <v>261</v>
      </c>
      <c r="C288" s="64" t="s">
        <v>1008</v>
      </c>
      <c r="D288" s="63" t="s">
        <v>419</v>
      </c>
      <c r="E288" s="4" t="s">
        <v>1009</v>
      </c>
      <c r="F288" s="61">
        <v>2016</v>
      </c>
      <c r="G288" s="61">
        <v>2020</v>
      </c>
      <c r="H288" s="474">
        <v>1300000</v>
      </c>
      <c r="I288" s="474">
        <v>0</v>
      </c>
      <c r="J288" s="474">
        <v>50000</v>
      </c>
      <c r="K288" s="474">
        <v>50000</v>
      </c>
      <c r="L288" s="474"/>
      <c r="M288" s="474"/>
      <c r="N288" s="474"/>
      <c r="O288" s="474"/>
      <c r="P288" s="62" t="s">
        <v>978</v>
      </c>
      <c r="S288" s="69" t="s">
        <v>978</v>
      </c>
    </row>
    <row r="289" spans="1:19" s="69" customFormat="1" ht="34.5" customHeight="1">
      <c r="A289" s="61">
        <v>23</v>
      </c>
      <c r="B289" s="61" t="s">
        <v>261</v>
      </c>
      <c r="C289" s="64" t="s">
        <v>1010</v>
      </c>
      <c r="D289" s="63" t="s">
        <v>419</v>
      </c>
      <c r="E289" s="4" t="s">
        <v>1011</v>
      </c>
      <c r="F289" s="61">
        <v>2016</v>
      </c>
      <c r="G289" s="61">
        <v>2020</v>
      </c>
      <c r="H289" s="474">
        <v>30000000</v>
      </c>
      <c r="I289" s="474">
        <v>0</v>
      </c>
      <c r="J289" s="474">
        <v>3000000</v>
      </c>
      <c r="K289" s="474">
        <v>3000000</v>
      </c>
      <c r="L289" s="474"/>
      <c r="M289" s="474"/>
      <c r="N289" s="474"/>
      <c r="O289" s="474"/>
      <c r="P289" s="62" t="s">
        <v>978</v>
      </c>
      <c r="S289" s="69" t="s">
        <v>978</v>
      </c>
    </row>
    <row r="290" spans="1:19" s="69" customFormat="1" ht="34.5" customHeight="1">
      <c r="A290" s="61">
        <v>24</v>
      </c>
      <c r="B290" s="61" t="s">
        <v>261</v>
      </c>
      <c r="C290" s="64" t="s">
        <v>1012</v>
      </c>
      <c r="D290" s="63" t="s">
        <v>1054</v>
      </c>
      <c r="E290" s="4" t="s">
        <v>1013</v>
      </c>
      <c r="F290" s="61">
        <v>2016</v>
      </c>
      <c r="G290" s="61">
        <v>2019</v>
      </c>
      <c r="H290" s="474">
        <v>43000000</v>
      </c>
      <c r="I290" s="474">
        <v>18065764</v>
      </c>
      <c r="J290" s="474">
        <v>17000000</v>
      </c>
      <c r="K290" s="474">
        <v>17000000</v>
      </c>
      <c r="L290" s="474"/>
      <c r="M290" s="474"/>
      <c r="N290" s="474"/>
      <c r="O290" s="474"/>
      <c r="P290" s="62" t="s">
        <v>969</v>
      </c>
      <c r="S290" s="69" t="s">
        <v>969</v>
      </c>
    </row>
    <row r="291" spans="1:19" s="69" customFormat="1" ht="34.5" customHeight="1">
      <c r="A291" s="61">
        <v>25</v>
      </c>
      <c r="B291" s="61" t="s">
        <v>261</v>
      </c>
      <c r="C291" s="64" t="s">
        <v>1014</v>
      </c>
      <c r="D291" s="63" t="s">
        <v>312</v>
      </c>
      <c r="E291" s="4" t="s">
        <v>1011</v>
      </c>
      <c r="F291" s="61">
        <v>2016</v>
      </c>
      <c r="G291" s="61">
        <v>2020</v>
      </c>
      <c r="H291" s="474">
        <v>18000000</v>
      </c>
      <c r="I291" s="474">
        <v>0</v>
      </c>
      <c r="J291" s="474">
        <v>1800000</v>
      </c>
      <c r="K291" s="474">
        <v>1800000</v>
      </c>
      <c r="L291" s="474"/>
      <c r="M291" s="474"/>
      <c r="N291" s="474"/>
      <c r="O291" s="474"/>
      <c r="P291" s="62" t="s">
        <v>978</v>
      </c>
      <c r="S291" s="69" t="s">
        <v>978</v>
      </c>
    </row>
    <row r="292" spans="1:19" s="69" customFormat="1" ht="34.5" customHeight="1">
      <c r="A292" s="61">
        <v>26</v>
      </c>
      <c r="B292" s="61" t="s">
        <v>261</v>
      </c>
      <c r="C292" s="64" t="s">
        <v>1015</v>
      </c>
      <c r="D292" s="63" t="s">
        <v>312</v>
      </c>
      <c r="E292" s="4" t="s">
        <v>1016</v>
      </c>
      <c r="F292" s="61">
        <v>2016</v>
      </c>
      <c r="G292" s="61">
        <v>2020</v>
      </c>
      <c r="H292" s="474">
        <v>1200000</v>
      </c>
      <c r="I292" s="474">
        <v>0</v>
      </c>
      <c r="J292" s="474">
        <v>120000</v>
      </c>
      <c r="K292" s="474">
        <v>120000</v>
      </c>
      <c r="L292" s="474"/>
      <c r="M292" s="474"/>
      <c r="N292" s="474"/>
      <c r="O292" s="474"/>
      <c r="P292" s="62" t="s">
        <v>978</v>
      </c>
      <c r="S292" s="69" t="s">
        <v>978</v>
      </c>
    </row>
    <row r="293" spans="1:19" s="69" customFormat="1" ht="34.5" customHeight="1">
      <c r="A293" s="61">
        <v>27</v>
      </c>
      <c r="B293" s="61" t="s">
        <v>261</v>
      </c>
      <c r="C293" s="64" t="s">
        <v>1017</v>
      </c>
      <c r="D293" s="63" t="s">
        <v>1054</v>
      </c>
      <c r="E293" s="4" t="s">
        <v>1018</v>
      </c>
      <c r="F293" s="61">
        <v>2017</v>
      </c>
      <c r="G293" s="61">
        <v>2020</v>
      </c>
      <c r="H293" s="474">
        <v>40000000</v>
      </c>
      <c r="I293" s="474">
        <v>0</v>
      </c>
      <c r="J293" s="474">
        <v>2000000</v>
      </c>
      <c r="K293" s="474">
        <v>2000000</v>
      </c>
      <c r="L293" s="474"/>
      <c r="M293" s="474"/>
      <c r="N293" s="474"/>
      <c r="O293" s="474"/>
      <c r="P293" s="62" t="s">
        <v>978</v>
      </c>
      <c r="S293" s="69" t="s">
        <v>978</v>
      </c>
    </row>
    <row r="294" spans="1:19" s="69" customFormat="1" ht="34.5" customHeight="1">
      <c r="A294" s="61">
        <v>28</v>
      </c>
      <c r="B294" s="61" t="s">
        <v>261</v>
      </c>
      <c r="C294" s="64" t="s">
        <v>1019</v>
      </c>
      <c r="D294" s="63" t="s">
        <v>417</v>
      </c>
      <c r="E294" s="4" t="s">
        <v>1020</v>
      </c>
      <c r="F294" s="61">
        <v>2017</v>
      </c>
      <c r="G294" s="61">
        <v>2020</v>
      </c>
      <c r="H294" s="474">
        <v>3750000</v>
      </c>
      <c r="I294" s="474">
        <v>0</v>
      </c>
      <c r="J294" s="474">
        <v>375000</v>
      </c>
      <c r="K294" s="474">
        <v>375000</v>
      </c>
      <c r="L294" s="474"/>
      <c r="M294" s="474"/>
      <c r="N294" s="474"/>
      <c r="O294" s="474"/>
      <c r="P294" s="62" t="s">
        <v>1021</v>
      </c>
      <c r="S294" s="69" t="s">
        <v>1021</v>
      </c>
    </row>
    <row r="295" spans="1:19" s="69" customFormat="1" ht="34.5" customHeight="1">
      <c r="A295" s="61">
        <v>29</v>
      </c>
      <c r="B295" s="61" t="s">
        <v>261</v>
      </c>
      <c r="C295" s="64" t="s">
        <v>1022</v>
      </c>
      <c r="D295" s="63" t="s">
        <v>449</v>
      </c>
      <c r="E295" s="4" t="s">
        <v>1023</v>
      </c>
      <c r="F295" s="61">
        <v>2017</v>
      </c>
      <c r="G295" s="61">
        <v>2020</v>
      </c>
      <c r="H295" s="474">
        <v>3750000</v>
      </c>
      <c r="I295" s="474">
        <v>0</v>
      </c>
      <c r="J295" s="474">
        <v>375000</v>
      </c>
      <c r="K295" s="474">
        <v>375000</v>
      </c>
      <c r="L295" s="474"/>
      <c r="M295" s="474"/>
      <c r="N295" s="474"/>
      <c r="O295" s="474"/>
      <c r="P295" s="62" t="s">
        <v>1021</v>
      </c>
      <c r="S295" s="69" t="s">
        <v>1021</v>
      </c>
    </row>
    <row r="296" spans="1:19" s="69" customFormat="1" ht="34.5" customHeight="1">
      <c r="A296" s="61">
        <v>30</v>
      </c>
      <c r="B296" s="61" t="s">
        <v>261</v>
      </c>
      <c r="C296" s="64" t="s">
        <v>1024</v>
      </c>
      <c r="D296" s="63" t="s">
        <v>167</v>
      </c>
      <c r="E296" s="4" t="s">
        <v>1023</v>
      </c>
      <c r="F296" s="61">
        <v>2017</v>
      </c>
      <c r="G296" s="61">
        <v>2020</v>
      </c>
      <c r="H296" s="474">
        <v>3750000</v>
      </c>
      <c r="I296" s="474">
        <v>0</v>
      </c>
      <c r="J296" s="474">
        <v>375000</v>
      </c>
      <c r="K296" s="474">
        <v>375000</v>
      </c>
      <c r="L296" s="474"/>
      <c r="M296" s="474"/>
      <c r="N296" s="474"/>
      <c r="O296" s="474"/>
      <c r="P296" s="62" t="s">
        <v>1021</v>
      </c>
      <c r="S296" s="69" t="s">
        <v>1021</v>
      </c>
    </row>
    <row r="297" spans="1:19" s="69" customFormat="1" ht="34.5" customHeight="1">
      <c r="A297" s="61">
        <v>31</v>
      </c>
      <c r="B297" s="61" t="s">
        <v>261</v>
      </c>
      <c r="C297" s="64" t="s">
        <v>1025</v>
      </c>
      <c r="D297" s="63" t="s">
        <v>1054</v>
      </c>
      <c r="E297" s="4" t="s">
        <v>1026</v>
      </c>
      <c r="F297" s="61">
        <v>2017</v>
      </c>
      <c r="G297" s="61">
        <v>2020</v>
      </c>
      <c r="H297" s="474">
        <v>22000000</v>
      </c>
      <c r="I297" s="474">
        <v>0</v>
      </c>
      <c r="J297" s="474">
        <v>2200000</v>
      </c>
      <c r="K297" s="474">
        <v>2200000</v>
      </c>
      <c r="L297" s="474"/>
      <c r="M297" s="474"/>
      <c r="N297" s="474"/>
      <c r="O297" s="474"/>
      <c r="P297" s="62" t="s">
        <v>978</v>
      </c>
      <c r="S297" s="69" t="s">
        <v>978</v>
      </c>
    </row>
    <row r="298" spans="1:19" s="69" customFormat="1" ht="34.5" customHeight="1">
      <c r="A298" s="61">
        <v>32</v>
      </c>
      <c r="B298" s="61" t="s">
        <v>261</v>
      </c>
      <c r="C298" s="64" t="s">
        <v>1027</v>
      </c>
      <c r="D298" s="63" t="s">
        <v>422</v>
      </c>
      <c r="E298" s="4" t="s">
        <v>926</v>
      </c>
      <c r="F298" s="61">
        <v>2017</v>
      </c>
      <c r="G298" s="61">
        <v>2020</v>
      </c>
      <c r="H298" s="474">
        <v>35000000</v>
      </c>
      <c r="I298" s="474">
        <v>0</v>
      </c>
      <c r="J298" s="474">
        <v>3500000</v>
      </c>
      <c r="K298" s="474">
        <v>3500000</v>
      </c>
      <c r="L298" s="474"/>
      <c r="M298" s="474"/>
      <c r="N298" s="474"/>
      <c r="O298" s="474"/>
      <c r="P298" s="62" t="s">
        <v>969</v>
      </c>
      <c r="S298" s="69" t="s">
        <v>969</v>
      </c>
    </row>
    <row r="299" spans="1:19" s="69" customFormat="1" ht="34.5" customHeight="1">
      <c r="A299" s="61">
        <v>33</v>
      </c>
      <c r="B299" s="61" t="s">
        <v>261</v>
      </c>
      <c r="C299" s="64" t="s">
        <v>1028</v>
      </c>
      <c r="D299" s="63" t="s">
        <v>1054</v>
      </c>
      <c r="E299" s="4" t="s">
        <v>1029</v>
      </c>
      <c r="F299" s="61">
        <v>2017</v>
      </c>
      <c r="G299" s="61">
        <v>2020</v>
      </c>
      <c r="H299" s="474">
        <v>30000000</v>
      </c>
      <c r="I299" s="474">
        <v>0</v>
      </c>
      <c r="J299" s="474">
        <v>20000000</v>
      </c>
      <c r="K299" s="474">
        <v>20000000</v>
      </c>
      <c r="L299" s="474"/>
      <c r="M299" s="474"/>
      <c r="N299" s="474"/>
      <c r="O299" s="474"/>
      <c r="P299" s="62" t="s">
        <v>969</v>
      </c>
      <c r="S299" s="69" t="s">
        <v>969</v>
      </c>
    </row>
    <row r="300" spans="1:19" s="69" customFormat="1" ht="34.5" customHeight="1">
      <c r="A300" s="61">
        <v>34</v>
      </c>
      <c r="B300" s="61" t="s">
        <v>261</v>
      </c>
      <c r="C300" s="64" t="s">
        <v>1030</v>
      </c>
      <c r="D300" s="63" t="s">
        <v>2463</v>
      </c>
      <c r="E300" s="4" t="s">
        <v>1031</v>
      </c>
      <c r="F300" s="61">
        <v>2017</v>
      </c>
      <c r="G300" s="61">
        <v>2019</v>
      </c>
      <c r="H300" s="474">
        <v>2500000</v>
      </c>
      <c r="I300" s="474">
        <v>0</v>
      </c>
      <c r="J300" s="474">
        <v>2250000</v>
      </c>
      <c r="K300" s="474">
        <v>2250000</v>
      </c>
      <c r="L300" s="474"/>
      <c r="M300" s="474"/>
      <c r="N300" s="474"/>
      <c r="O300" s="474"/>
      <c r="P300" s="62" t="s">
        <v>969</v>
      </c>
      <c r="S300" s="69" t="s">
        <v>969</v>
      </c>
    </row>
    <row r="301" spans="1:19" s="69" customFormat="1" ht="34.5" customHeight="1">
      <c r="A301" s="61">
        <v>35</v>
      </c>
      <c r="B301" s="61" t="s">
        <v>261</v>
      </c>
      <c r="C301" s="64" t="s">
        <v>1032</v>
      </c>
      <c r="D301" s="63" t="s">
        <v>167</v>
      </c>
      <c r="E301" s="4" t="s">
        <v>1033</v>
      </c>
      <c r="F301" s="61">
        <v>2017</v>
      </c>
      <c r="G301" s="61">
        <v>2019</v>
      </c>
      <c r="H301" s="474">
        <v>1250000</v>
      </c>
      <c r="I301" s="474">
        <v>0</v>
      </c>
      <c r="J301" s="474">
        <v>900000</v>
      </c>
      <c r="K301" s="474">
        <v>900000</v>
      </c>
      <c r="L301" s="474"/>
      <c r="M301" s="474"/>
      <c r="N301" s="474"/>
      <c r="O301" s="474"/>
      <c r="P301" s="62" t="s">
        <v>978</v>
      </c>
      <c r="S301" s="69" t="s">
        <v>978</v>
      </c>
    </row>
    <row r="302" spans="1:19" s="69" customFormat="1" ht="62.25" customHeight="1">
      <c r="A302" s="61">
        <v>36</v>
      </c>
      <c r="B302" s="61" t="s">
        <v>261</v>
      </c>
      <c r="C302" s="64" t="s">
        <v>1034</v>
      </c>
      <c r="D302" s="63" t="s">
        <v>325</v>
      </c>
      <c r="E302" s="4" t="s">
        <v>926</v>
      </c>
      <c r="F302" s="61">
        <v>2018</v>
      </c>
      <c r="G302" s="61">
        <v>2020</v>
      </c>
      <c r="H302" s="474">
        <v>32000000</v>
      </c>
      <c r="I302" s="474">
        <v>0</v>
      </c>
      <c r="J302" s="474">
        <v>500000</v>
      </c>
      <c r="K302" s="474">
        <v>500000</v>
      </c>
      <c r="L302" s="474"/>
      <c r="M302" s="474"/>
      <c r="N302" s="474"/>
      <c r="O302" s="474"/>
      <c r="P302" s="62" t="s">
        <v>978</v>
      </c>
      <c r="S302" s="69" t="s">
        <v>978</v>
      </c>
    </row>
    <row r="303" spans="1:19" s="69" customFormat="1" ht="45">
      <c r="A303" s="61">
        <v>37</v>
      </c>
      <c r="B303" s="61" t="s">
        <v>261</v>
      </c>
      <c r="C303" s="64" t="s">
        <v>1035</v>
      </c>
      <c r="D303" s="63" t="s">
        <v>167</v>
      </c>
      <c r="E303" s="4" t="s">
        <v>1036</v>
      </c>
      <c r="F303" s="61">
        <v>2018</v>
      </c>
      <c r="G303" s="61">
        <v>2020</v>
      </c>
      <c r="H303" s="474">
        <v>30000000</v>
      </c>
      <c r="I303" s="474">
        <v>0</v>
      </c>
      <c r="J303" s="474">
        <v>352000</v>
      </c>
      <c r="K303" s="474">
        <v>352000</v>
      </c>
      <c r="L303" s="474"/>
      <c r="M303" s="474"/>
      <c r="N303" s="474"/>
      <c r="O303" s="474"/>
      <c r="P303" s="62" t="s">
        <v>978</v>
      </c>
      <c r="S303" s="69" t="s">
        <v>978</v>
      </c>
    </row>
    <row r="304" spans="1:19" s="69" customFormat="1" ht="35.25" customHeight="1">
      <c r="A304" s="61">
        <v>38</v>
      </c>
      <c r="B304" s="61" t="s">
        <v>261</v>
      </c>
      <c r="C304" s="64" t="s">
        <v>1037</v>
      </c>
      <c r="D304" s="63" t="s">
        <v>1054</v>
      </c>
      <c r="E304" s="4" t="s">
        <v>1038</v>
      </c>
      <c r="F304" s="61">
        <v>2018</v>
      </c>
      <c r="G304" s="61">
        <v>2021</v>
      </c>
      <c r="H304" s="474">
        <v>18000000</v>
      </c>
      <c r="I304" s="474">
        <v>0</v>
      </c>
      <c r="J304" s="474">
        <v>100000</v>
      </c>
      <c r="K304" s="474">
        <v>100000</v>
      </c>
      <c r="L304" s="474"/>
      <c r="M304" s="474"/>
      <c r="N304" s="474"/>
      <c r="O304" s="474"/>
      <c r="P304" s="62" t="s">
        <v>978</v>
      </c>
      <c r="S304" s="69" t="s">
        <v>978</v>
      </c>
    </row>
    <row r="305" spans="1:19" s="69" customFormat="1" ht="35.25" customHeight="1">
      <c r="A305" s="61">
        <v>39</v>
      </c>
      <c r="B305" s="61" t="s">
        <v>261</v>
      </c>
      <c r="C305" s="64" t="s">
        <v>1039</v>
      </c>
      <c r="D305" s="63" t="s">
        <v>45</v>
      </c>
      <c r="E305" s="4" t="s">
        <v>1040</v>
      </c>
      <c r="F305" s="61">
        <v>2018</v>
      </c>
      <c r="G305" s="61">
        <v>2020</v>
      </c>
      <c r="H305" s="474">
        <v>18500000</v>
      </c>
      <c r="I305" s="474">
        <v>0</v>
      </c>
      <c r="J305" s="474">
        <v>2000</v>
      </c>
      <c r="K305" s="474">
        <v>2000</v>
      </c>
      <c r="L305" s="474"/>
      <c r="M305" s="474"/>
      <c r="N305" s="474"/>
      <c r="O305" s="474"/>
      <c r="P305" s="62" t="s">
        <v>978</v>
      </c>
      <c r="S305" s="69" t="s">
        <v>978</v>
      </c>
    </row>
    <row r="306" spans="1:19" s="69" customFormat="1" ht="35.25" customHeight="1">
      <c r="A306" s="61">
        <v>40</v>
      </c>
      <c r="B306" s="61" t="s">
        <v>261</v>
      </c>
      <c r="C306" s="64" t="s">
        <v>1041</v>
      </c>
      <c r="D306" s="63" t="s">
        <v>436</v>
      </c>
      <c r="E306" s="4" t="s">
        <v>1042</v>
      </c>
      <c r="F306" s="61">
        <v>2018</v>
      </c>
      <c r="G306" s="61">
        <v>2019</v>
      </c>
      <c r="H306" s="474">
        <v>6000000</v>
      </c>
      <c r="I306" s="474">
        <v>0</v>
      </c>
      <c r="J306" s="474">
        <v>2000</v>
      </c>
      <c r="K306" s="474">
        <v>2000</v>
      </c>
      <c r="L306" s="474"/>
      <c r="M306" s="474"/>
      <c r="N306" s="474"/>
      <c r="O306" s="474"/>
      <c r="P306" s="62" t="s">
        <v>978</v>
      </c>
      <c r="S306" s="69" t="s">
        <v>978</v>
      </c>
    </row>
    <row r="307" spans="1:19" s="69" customFormat="1" ht="35.25" customHeight="1">
      <c r="A307" s="61">
        <v>41</v>
      </c>
      <c r="B307" s="61" t="s">
        <v>261</v>
      </c>
      <c r="C307" s="64" t="s">
        <v>1043</v>
      </c>
      <c r="D307" s="63" t="s">
        <v>1054</v>
      </c>
      <c r="E307" s="4" t="s">
        <v>1044</v>
      </c>
      <c r="F307" s="61">
        <v>2018</v>
      </c>
      <c r="G307" s="61">
        <v>2020</v>
      </c>
      <c r="H307" s="474">
        <v>15000000</v>
      </c>
      <c r="I307" s="474">
        <v>0</v>
      </c>
      <c r="J307" s="474">
        <v>2000</v>
      </c>
      <c r="K307" s="474">
        <v>2000</v>
      </c>
      <c r="L307" s="474"/>
      <c r="M307" s="474"/>
      <c r="N307" s="474"/>
      <c r="O307" s="474"/>
      <c r="P307" s="62" t="s">
        <v>978</v>
      </c>
      <c r="S307" s="69" t="s">
        <v>978</v>
      </c>
    </row>
    <row r="308" spans="1:19" s="69" customFormat="1" ht="35.25" customHeight="1">
      <c r="A308" s="61">
        <v>42</v>
      </c>
      <c r="B308" s="61" t="s">
        <v>261</v>
      </c>
      <c r="C308" s="64" t="s">
        <v>1045</v>
      </c>
      <c r="D308" s="63" t="s">
        <v>39</v>
      </c>
      <c r="E308" s="4" t="s">
        <v>1011</v>
      </c>
      <c r="F308" s="61">
        <v>2018</v>
      </c>
      <c r="G308" s="61">
        <v>2020</v>
      </c>
      <c r="H308" s="474">
        <v>18000000</v>
      </c>
      <c r="I308" s="474">
        <v>0</v>
      </c>
      <c r="J308" s="474">
        <v>2000</v>
      </c>
      <c r="K308" s="474">
        <v>2000</v>
      </c>
      <c r="L308" s="474"/>
      <c r="M308" s="474"/>
      <c r="N308" s="474"/>
      <c r="O308" s="474"/>
      <c r="P308" s="62" t="s">
        <v>978</v>
      </c>
      <c r="S308" s="69" t="s">
        <v>978</v>
      </c>
    </row>
    <row r="309" spans="1:19" s="69" customFormat="1" ht="35.25" customHeight="1">
      <c r="A309" s="61">
        <v>43</v>
      </c>
      <c r="B309" s="61" t="s">
        <v>261</v>
      </c>
      <c r="C309" s="64" t="s">
        <v>1046</v>
      </c>
      <c r="D309" s="63" t="s">
        <v>39</v>
      </c>
      <c r="E309" s="4" t="s">
        <v>1047</v>
      </c>
      <c r="F309" s="61">
        <v>2018</v>
      </c>
      <c r="G309" s="61">
        <v>2020</v>
      </c>
      <c r="H309" s="474">
        <v>1300000</v>
      </c>
      <c r="I309" s="474">
        <v>0</v>
      </c>
      <c r="J309" s="474">
        <v>2000</v>
      </c>
      <c r="K309" s="474">
        <v>2000</v>
      </c>
      <c r="L309" s="474"/>
      <c r="M309" s="474"/>
      <c r="N309" s="474"/>
      <c r="O309" s="474"/>
      <c r="P309" s="62" t="s">
        <v>978</v>
      </c>
      <c r="S309" s="69" t="s">
        <v>978</v>
      </c>
    </row>
    <row r="310" spans="1:19" s="69" customFormat="1" ht="35.25" customHeight="1">
      <c r="A310" s="61">
        <v>44</v>
      </c>
      <c r="B310" s="61" t="s">
        <v>261</v>
      </c>
      <c r="C310" s="64" t="s">
        <v>1048</v>
      </c>
      <c r="D310" s="63" t="s">
        <v>1054</v>
      </c>
      <c r="E310" s="4" t="s">
        <v>1049</v>
      </c>
      <c r="F310" s="61">
        <v>2017</v>
      </c>
      <c r="G310" s="61">
        <v>2019</v>
      </c>
      <c r="H310" s="474">
        <v>86257867</v>
      </c>
      <c r="I310" s="474">
        <v>67549717</v>
      </c>
      <c r="J310" s="474">
        <v>36000000</v>
      </c>
      <c r="K310" s="474">
        <v>36000000</v>
      </c>
      <c r="L310" s="474"/>
      <c r="M310" s="474"/>
      <c r="N310" s="474"/>
      <c r="O310" s="474"/>
      <c r="P310" s="62" t="s">
        <v>969</v>
      </c>
      <c r="S310" s="69" t="s">
        <v>969</v>
      </c>
    </row>
    <row r="311" spans="1:19" s="69" customFormat="1" ht="45.75" thickBot="1">
      <c r="A311" s="225">
        <v>45</v>
      </c>
      <c r="B311" s="225" t="s">
        <v>261</v>
      </c>
      <c r="C311" s="261" t="s">
        <v>1050</v>
      </c>
      <c r="D311" s="65" t="s">
        <v>1054</v>
      </c>
      <c r="E311" s="10" t="s">
        <v>1051</v>
      </c>
      <c r="F311" s="225">
        <v>2018</v>
      </c>
      <c r="G311" s="225">
        <v>2020</v>
      </c>
      <c r="H311" s="456">
        <v>9300000</v>
      </c>
      <c r="I311" s="456">
        <v>0</v>
      </c>
      <c r="J311" s="456">
        <v>2000</v>
      </c>
      <c r="K311" s="456">
        <v>2000</v>
      </c>
      <c r="L311" s="456"/>
      <c r="M311" s="456"/>
      <c r="N311" s="456"/>
      <c r="O311" s="456"/>
      <c r="P311" s="262" t="s">
        <v>978</v>
      </c>
      <c r="S311" s="69" t="s">
        <v>978</v>
      </c>
    </row>
    <row r="312" spans="1:19" s="71" customFormat="1" ht="30" customHeight="1" thickBot="1">
      <c r="A312" s="775" t="s">
        <v>31</v>
      </c>
      <c r="B312" s="776"/>
      <c r="C312" s="776"/>
      <c r="D312" s="776"/>
      <c r="E312" s="776"/>
      <c r="F312" s="776"/>
      <c r="G312" s="777"/>
      <c r="H312" s="449">
        <f>SUM(H267:H311)</f>
        <v>1074607867</v>
      </c>
      <c r="I312" s="449">
        <f t="shared" ref="I312:K312" si="13">SUM(I267:I311)</f>
        <v>227595229.63</v>
      </c>
      <c r="J312" s="449">
        <f t="shared" si="13"/>
        <v>161531000</v>
      </c>
      <c r="K312" s="449">
        <f t="shared" si="13"/>
        <v>161531000</v>
      </c>
      <c r="L312" s="449">
        <v>0</v>
      </c>
      <c r="M312" s="449">
        <v>0</v>
      </c>
      <c r="N312" s="449">
        <v>0</v>
      </c>
      <c r="O312" s="449">
        <v>0</v>
      </c>
      <c r="P312" s="543"/>
      <c r="Q312" s="71">
        <v>0</v>
      </c>
    </row>
    <row r="313" spans="1:19" ht="16.5" thickBot="1">
      <c r="A313" s="572"/>
      <c r="B313" s="123"/>
      <c r="C313" s="579"/>
      <c r="D313" s="579"/>
      <c r="E313" s="579"/>
      <c r="F313" s="123"/>
      <c r="G313" s="123"/>
      <c r="H313" s="505"/>
      <c r="I313" s="505"/>
      <c r="J313" s="505"/>
      <c r="K313" s="505"/>
      <c r="L313" s="505"/>
      <c r="M313" s="505"/>
      <c r="N313" s="505"/>
      <c r="O313" s="505"/>
      <c r="P313" s="534"/>
    </row>
    <row r="314" spans="1:19" s="43" customFormat="1" ht="30" customHeight="1" thickBot="1">
      <c r="A314" s="781" t="s">
        <v>901</v>
      </c>
      <c r="B314" s="782"/>
      <c r="C314" s="782"/>
      <c r="D314" s="782"/>
      <c r="E314" s="782"/>
      <c r="F314" s="782"/>
      <c r="G314" s="782"/>
      <c r="H314" s="782"/>
      <c r="I314" s="782"/>
      <c r="J314" s="782"/>
      <c r="K314" s="782"/>
      <c r="L314" s="782"/>
      <c r="M314" s="782"/>
      <c r="N314" s="782"/>
      <c r="O314" s="782"/>
      <c r="P314" s="783"/>
    </row>
    <row r="315" spans="1:19" s="69" customFormat="1" ht="66.75" customHeight="1">
      <c r="A315" s="222">
        <v>1</v>
      </c>
      <c r="B315" s="222" t="s">
        <v>261</v>
      </c>
      <c r="C315" s="256" t="s">
        <v>902</v>
      </c>
      <c r="D315" s="255" t="s">
        <v>2329</v>
      </c>
      <c r="E315" s="255" t="s">
        <v>903</v>
      </c>
      <c r="F315" s="222">
        <v>2015</v>
      </c>
      <c r="G315" s="222">
        <v>2017</v>
      </c>
      <c r="H315" s="455">
        <v>27000000</v>
      </c>
      <c r="I315" s="455">
        <v>23646663</v>
      </c>
      <c r="J315" s="455">
        <v>0</v>
      </c>
      <c r="K315" s="455"/>
      <c r="L315" s="455">
        <v>0</v>
      </c>
      <c r="M315" s="455">
        <v>0</v>
      </c>
      <c r="N315" s="455"/>
      <c r="O315" s="455"/>
      <c r="P315" s="14" t="s">
        <v>904</v>
      </c>
    </row>
    <row r="316" spans="1:19" s="69" customFormat="1" ht="66.75" customHeight="1">
      <c r="A316" s="61">
        <v>2</v>
      </c>
      <c r="B316" s="61" t="s">
        <v>261</v>
      </c>
      <c r="C316" s="64" t="s">
        <v>905</v>
      </c>
      <c r="D316" s="63" t="s">
        <v>900</v>
      </c>
      <c r="E316" s="63" t="s">
        <v>906</v>
      </c>
      <c r="F316" s="61">
        <v>2016</v>
      </c>
      <c r="G316" s="61">
        <v>2018</v>
      </c>
      <c r="H316" s="474">
        <v>37249325</v>
      </c>
      <c r="I316" s="474">
        <v>30388017.719999999</v>
      </c>
      <c r="J316" s="474">
        <v>5000000</v>
      </c>
      <c r="K316" s="474"/>
      <c r="L316" s="474">
        <v>1105843.82</v>
      </c>
      <c r="M316" s="474">
        <v>3516576.89</v>
      </c>
      <c r="N316" s="474"/>
      <c r="O316" s="474"/>
      <c r="P316" s="15" t="s">
        <v>907</v>
      </c>
    </row>
    <row r="317" spans="1:19" s="69" customFormat="1" ht="66.75" customHeight="1">
      <c r="A317" s="61">
        <v>3</v>
      </c>
      <c r="B317" s="61" t="s">
        <v>261</v>
      </c>
      <c r="C317" s="64" t="s">
        <v>908</v>
      </c>
      <c r="D317" s="63" t="s">
        <v>144</v>
      </c>
      <c r="E317" s="63" t="s">
        <v>909</v>
      </c>
      <c r="F317" s="61">
        <v>2016</v>
      </c>
      <c r="G317" s="61">
        <v>2018</v>
      </c>
      <c r="H317" s="474">
        <v>58378947</v>
      </c>
      <c r="I317" s="474">
        <v>10666535.710000001</v>
      </c>
      <c r="J317" s="474">
        <v>30000000</v>
      </c>
      <c r="K317" s="474"/>
      <c r="L317" s="474">
        <v>23096785.469999999</v>
      </c>
      <c r="M317" s="474">
        <v>10881457.9</v>
      </c>
      <c r="N317" s="474"/>
      <c r="O317" s="474"/>
      <c r="P317" s="15" t="s">
        <v>910</v>
      </c>
    </row>
    <row r="318" spans="1:19" s="69" customFormat="1" ht="66.75" customHeight="1">
      <c r="A318" s="61">
        <v>4</v>
      </c>
      <c r="B318" s="61" t="s">
        <v>261</v>
      </c>
      <c r="C318" s="64" t="s">
        <v>911</v>
      </c>
      <c r="D318" s="63" t="s">
        <v>160</v>
      </c>
      <c r="E318" s="63" t="s">
        <v>912</v>
      </c>
      <c r="F318" s="61">
        <v>2015</v>
      </c>
      <c r="G318" s="61">
        <v>2017</v>
      </c>
      <c r="H318" s="488">
        <v>13432881.810000001</v>
      </c>
      <c r="I318" s="474">
        <v>13432881.810000001</v>
      </c>
      <c r="J318" s="474">
        <v>0</v>
      </c>
      <c r="K318" s="474"/>
      <c r="L318" s="474">
        <v>0</v>
      </c>
      <c r="M318" s="474">
        <v>0</v>
      </c>
      <c r="N318" s="474"/>
      <c r="O318" s="474"/>
      <c r="P318" s="15" t="s">
        <v>913</v>
      </c>
    </row>
    <row r="319" spans="1:19" s="69" customFormat="1" ht="39.950000000000003" customHeight="1">
      <c r="A319" s="61">
        <v>5</v>
      </c>
      <c r="B319" s="61" t="s">
        <v>261</v>
      </c>
      <c r="C319" s="64" t="s">
        <v>914</v>
      </c>
      <c r="D319" s="63" t="s">
        <v>272</v>
      </c>
      <c r="E319" s="63" t="s">
        <v>915</v>
      </c>
      <c r="F319" s="61">
        <v>2012</v>
      </c>
      <c r="G319" s="61">
        <v>2020</v>
      </c>
      <c r="H319" s="474">
        <v>6000000</v>
      </c>
      <c r="I319" s="474">
        <v>100000</v>
      </c>
      <c r="J319" s="474">
        <v>2000</v>
      </c>
      <c r="K319" s="474"/>
      <c r="L319" s="474">
        <v>0</v>
      </c>
      <c r="M319" s="474">
        <v>0</v>
      </c>
      <c r="N319" s="474"/>
      <c r="O319" s="474"/>
      <c r="P319" s="62" t="s">
        <v>916</v>
      </c>
    </row>
    <row r="320" spans="1:19" s="69" customFormat="1" ht="39.950000000000003" customHeight="1">
      <c r="A320" s="61">
        <v>6</v>
      </c>
      <c r="B320" s="61" t="s">
        <v>261</v>
      </c>
      <c r="C320" s="64" t="s">
        <v>917</v>
      </c>
      <c r="D320" s="63" t="s">
        <v>272</v>
      </c>
      <c r="E320" s="63" t="s">
        <v>918</v>
      </c>
      <c r="F320" s="61">
        <v>2012</v>
      </c>
      <c r="G320" s="61">
        <v>2020</v>
      </c>
      <c r="H320" s="474">
        <v>9000000</v>
      </c>
      <c r="I320" s="474">
        <v>500000</v>
      </c>
      <c r="J320" s="474">
        <v>2000</v>
      </c>
      <c r="K320" s="474"/>
      <c r="L320" s="474">
        <v>0</v>
      </c>
      <c r="M320" s="474">
        <v>0</v>
      </c>
      <c r="N320" s="474"/>
      <c r="O320" s="474"/>
      <c r="P320" s="62" t="s">
        <v>916</v>
      </c>
    </row>
    <row r="321" spans="1:16" s="69" customFormat="1" ht="39.950000000000003" customHeight="1">
      <c r="A321" s="61">
        <v>7</v>
      </c>
      <c r="B321" s="61" t="s">
        <v>261</v>
      </c>
      <c r="C321" s="64" t="s">
        <v>919</v>
      </c>
      <c r="D321" s="63" t="s">
        <v>144</v>
      </c>
      <c r="E321" s="63" t="s">
        <v>920</v>
      </c>
      <c r="F321" s="61">
        <v>2016</v>
      </c>
      <c r="G321" s="61">
        <v>2023</v>
      </c>
      <c r="H321" s="474">
        <v>60000000</v>
      </c>
      <c r="I321" s="474">
        <v>20000</v>
      </c>
      <c r="J321" s="474">
        <v>2000</v>
      </c>
      <c r="K321" s="474"/>
      <c r="L321" s="474">
        <v>0</v>
      </c>
      <c r="M321" s="474">
        <v>0</v>
      </c>
      <c r="N321" s="474"/>
      <c r="O321" s="474"/>
      <c r="P321" s="62" t="s">
        <v>916</v>
      </c>
    </row>
    <row r="322" spans="1:16" s="69" customFormat="1" ht="39.950000000000003" customHeight="1">
      <c r="A322" s="61">
        <v>8</v>
      </c>
      <c r="B322" s="61" t="s">
        <v>261</v>
      </c>
      <c r="C322" s="64" t="s">
        <v>921</v>
      </c>
      <c r="D322" s="63" t="s">
        <v>160</v>
      </c>
      <c r="E322" s="63" t="s">
        <v>922</v>
      </c>
      <c r="F322" s="61">
        <v>2016</v>
      </c>
      <c r="G322" s="61">
        <v>2021</v>
      </c>
      <c r="H322" s="474">
        <v>47000000</v>
      </c>
      <c r="I322" s="474">
        <v>2000</v>
      </c>
      <c r="J322" s="474">
        <v>5000000</v>
      </c>
      <c r="K322" s="474"/>
      <c r="L322" s="474">
        <v>0</v>
      </c>
      <c r="M322" s="474">
        <v>0</v>
      </c>
      <c r="N322" s="474"/>
      <c r="O322" s="474"/>
      <c r="P322" s="62" t="s">
        <v>916</v>
      </c>
    </row>
    <row r="323" spans="1:16" s="69" customFormat="1" ht="39.950000000000003" customHeight="1">
      <c r="A323" s="61">
        <v>9</v>
      </c>
      <c r="B323" s="61" t="s">
        <v>261</v>
      </c>
      <c r="C323" s="64" t="s">
        <v>923</v>
      </c>
      <c r="D323" s="63" t="s">
        <v>2329</v>
      </c>
      <c r="E323" s="63" t="s">
        <v>924</v>
      </c>
      <c r="F323" s="61">
        <v>2016</v>
      </c>
      <c r="G323" s="61">
        <v>2021</v>
      </c>
      <c r="H323" s="474">
        <v>20000000</v>
      </c>
      <c r="I323" s="474">
        <v>2000</v>
      </c>
      <c r="J323" s="474">
        <v>2000</v>
      </c>
      <c r="K323" s="474"/>
      <c r="L323" s="474">
        <v>0</v>
      </c>
      <c r="M323" s="474">
        <v>0</v>
      </c>
      <c r="N323" s="474"/>
      <c r="O323" s="474"/>
      <c r="P323" s="62" t="s">
        <v>916</v>
      </c>
    </row>
    <row r="324" spans="1:16" s="69" customFormat="1" ht="39.950000000000003" customHeight="1">
      <c r="A324" s="61">
        <v>10</v>
      </c>
      <c r="B324" s="61" t="s">
        <v>261</v>
      </c>
      <c r="C324" s="64" t="s">
        <v>925</v>
      </c>
      <c r="D324" s="63" t="s">
        <v>900</v>
      </c>
      <c r="E324" s="63" t="s">
        <v>926</v>
      </c>
      <c r="F324" s="61">
        <v>2016</v>
      </c>
      <c r="G324" s="61">
        <v>2021</v>
      </c>
      <c r="H324" s="474">
        <v>30000000</v>
      </c>
      <c r="I324" s="474">
        <v>2000</v>
      </c>
      <c r="J324" s="474">
        <v>2000</v>
      </c>
      <c r="K324" s="474"/>
      <c r="L324" s="474">
        <v>0</v>
      </c>
      <c r="M324" s="474">
        <v>0</v>
      </c>
      <c r="N324" s="474"/>
      <c r="O324" s="474"/>
      <c r="P324" s="62" t="s">
        <v>916</v>
      </c>
    </row>
    <row r="325" spans="1:16" s="69" customFormat="1" ht="39.950000000000003" customHeight="1">
      <c r="A325" s="61">
        <v>11</v>
      </c>
      <c r="B325" s="61" t="s">
        <v>261</v>
      </c>
      <c r="C325" s="64" t="s">
        <v>927</v>
      </c>
      <c r="D325" s="63" t="s">
        <v>129</v>
      </c>
      <c r="E325" s="63" t="s">
        <v>928</v>
      </c>
      <c r="F325" s="61">
        <v>2017</v>
      </c>
      <c r="G325" s="61">
        <v>2021</v>
      </c>
      <c r="H325" s="474">
        <v>70000000</v>
      </c>
      <c r="I325" s="474">
        <v>100000</v>
      </c>
      <c r="J325" s="474">
        <v>1000000</v>
      </c>
      <c r="K325" s="474"/>
      <c r="L325" s="474">
        <v>0</v>
      </c>
      <c r="M325" s="474">
        <v>0</v>
      </c>
      <c r="N325" s="474"/>
      <c r="O325" s="474"/>
      <c r="P325" s="62" t="s">
        <v>916</v>
      </c>
    </row>
    <row r="326" spans="1:16" s="69" customFormat="1" ht="39.950000000000003" customHeight="1">
      <c r="A326" s="61">
        <v>12</v>
      </c>
      <c r="B326" s="61" t="s">
        <v>261</v>
      </c>
      <c r="C326" s="64" t="s">
        <v>929</v>
      </c>
      <c r="D326" s="63" t="s">
        <v>2324</v>
      </c>
      <c r="E326" s="63" t="s">
        <v>930</v>
      </c>
      <c r="F326" s="61">
        <v>2014</v>
      </c>
      <c r="G326" s="61">
        <v>2018</v>
      </c>
      <c r="H326" s="474">
        <v>8200000</v>
      </c>
      <c r="I326" s="474">
        <v>2000</v>
      </c>
      <c r="J326" s="474">
        <v>2000</v>
      </c>
      <c r="K326" s="474"/>
      <c r="L326" s="474">
        <v>0</v>
      </c>
      <c r="M326" s="474">
        <v>0</v>
      </c>
      <c r="N326" s="474"/>
      <c r="O326" s="474"/>
      <c r="P326" s="62" t="s">
        <v>916</v>
      </c>
    </row>
    <row r="327" spans="1:16" s="69" customFormat="1" ht="39.950000000000003" customHeight="1">
      <c r="A327" s="61">
        <v>13</v>
      </c>
      <c r="B327" s="61" t="s">
        <v>261</v>
      </c>
      <c r="C327" s="64" t="s">
        <v>931</v>
      </c>
      <c r="D327" s="63" t="s">
        <v>52</v>
      </c>
      <c r="E327" s="63" t="s">
        <v>932</v>
      </c>
      <c r="F327" s="61">
        <v>2017</v>
      </c>
      <c r="G327" s="61">
        <v>2020</v>
      </c>
      <c r="H327" s="474">
        <v>35000000</v>
      </c>
      <c r="I327" s="474">
        <v>2000</v>
      </c>
      <c r="J327" s="474">
        <v>2000000</v>
      </c>
      <c r="K327" s="474"/>
      <c r="L327" s="474">
        <v>0</v>
      </c>
      <c r="M327" s="474">
        <v>0</v>
      </c>
      <c r="N327" s="474"/>
      <c r="O327" s="474"/>
      <c r="P327" s="62" t="s">
        <v>916</v>
      </c>
    </row>
    <row r="328" spans="1:16" s="69" customFormat="1" ht="39.950000000000003" customHeight="1">
      <c r="A328" s="61">
        <v>14</v>
      </c>
      <c r="B328" s="61" t="s">
        <v>261</v>
      </c>
      <c r="C328" s="64" t="s">
        <v>933</v>
      </c>
      <c r="D328" s="63" t="s">
        <v>127</v>
      </c>
      <c r="E328" s="63" t="s">
        <v>934</v>
      </c>
      <c r="F328" s="61">
        <v>2017</v>
      </c>
      <c r="G328" s="61">
        <v>2020</v>
      </c>
      <c r="H328" s="474">
        <v>7000000</v>
      </c>
      <c r="I328" s="474">
        <v>2000</v>
      </c>
      <c r="J328" s="474">
        <v>2000</v>
      </c>
      <c r="K328" s="474"/>
      <c r="L328" s="474">
        <v>0</v>
      </c>
      <c r="M328" s="474">
        <v>0</v>
      </c>
      <c r="N328" s="474"/>
      <c r="O328" s="474"/>
      <c r="P328" s="62" t="s">
        <v>916</v>
      </c>
    </row>
    <row r="329" spans="1:16" s="69" customFormat="1" ht="39.950000000000003" customHeight="1">
      <c r="A329" s="61">
        <v>15</v>
      </c>
      <c r="B329" s="61" t="s">
        <v>261</v>
      </c>
      <c r="C329" s="64" t="s">
        <v>935</v>
      </c>
      <c r="D329" s="63" t="s">
        <v>127</v>
      </c>
      <c r="E329" s="63" t="s">
        <v>936</v>
      </c>
      <c r="F329" s="61">
        <v>2017</v>
      </c>
      <c r="G329" s="61">
        <v>2020</v>
      </c>
      <c r="H329" s="474">
        <v>150000000</v>
      </c>
      <c r="I329" s="474">
        <v>2000</v>
      </c>
      <c r="J329" s="474">
        <v>750000</v>
      </c>
      <c r="K329" s="474"/>
      <c r="L329" s="474">
        <v>0</v>
      </c>
      <c r="M329" s="474">
        <v>0</v>
      </c>
      <c r="N329" s="474"/>
      <c r="O329" s="474"/>
      <c r="P329" s="62" t="s">
        <v>916</v>
      </c>
    </row>
    <row r="330" spans="1:16" s="69" customFormat="1" ht="39.950000000000003" customHeight="1">
      <c r="A330" s="61">
        <v>16</v>
      </c>
      <c r="B330" s="61" t="s">
        <v>261</v>
      </c>
      <c r="C330" s="64" t="s">
        <v>937</v>
      </c>
      <c r="D330" s="63" t="s">
        <v>272</v>
      </c>
      <c r="E330" s="63" t="s">
        <v>938</v>
      </c>
      <c r="F330" s="61">
        <v>2017</v>
      </c>
      <c r="G330" s="61">
        <v>2020</v>
      </c>
      <c r="H330" s="474">
        <v>5000000</v>
      </c>
      <c r="I330" s="474">
        <v>2000</v>
      </c>
      <c r="J330" s="474">
        <v>500000</v>
      </c>
      <c r="K330" s="474"/>
      <c r="L330" s="474">
        <v>0</v>
      </c>
      <c r="M330" s="474">
        <v>0</v>
      </c>
      <c r="N330" s="474"/>
      <c r="O330" s="474"/>
      <c r="P330" s="62" t="s">
        <v>916</v>
      </c>
    </row>
    <row r="331" spans="1:16" s="69" customFormat="1" ht="39.950000000000003" customHeight="1">
      <c r="A331" s="61">
        <v>17</v>
      </c>
      <c r="B331" s="61" t="s">
        <v>261</v>
      </c>
      <c r="C331" s="64" t="s">
        <v>939</v>
      </c>
      <c r="D331" s="63" t="s">
        <v>272</v>
      </c>
      <c r="E331" s="63" t="s">
        <v>940</v>
      </c>
      <c r="F331" s="61">
        <v>2017</v>
      </c>
      <c r="G331" s="61">
        <v>2020</v>
      </c>
      <c r="H331" s="474">
        <v>25000000</v>
      </c>
      <c r="I331" s="474">
        <v>2000</v>
      </c>
      <c r="J331" s="474">
        <v>1000000</v>
      </c>
      <c r="K331" s="474"/>
      <c r="L331" s="474">
        <v>0</v>
      </c>
      <c r="M331" s="474">
        <v>0</v>
      </c>
      <c r="N331" s="474"/>
      <c r="O331" s="474"/>
      <c r="P331" s="62" t="s">
        <v>916</v>
      </c>
    </row>
    <row r="332" spans="1:16" s="69" customFormat="1" ht="39.950000000000003" customHeight="1">
      <c r="A332" s="61">
        <v>18</v>
      </c>
      <c r="B332" s="61" t="s">
        <v>261</v>
      </c>
      <c r="C332" s="64" t="s">
        <v>941</v>
      </c>
      <c r="D332" s="63" t="s">
        <v>127</v>
      </c>
      <c r="E332" s="63" t="s">
        <v>942</v>
      </c>
      <c r="F332" s="61">
        <v>2018</v>
      </c>
      <c r="G332" s="61">
        <v>2020</v>
      </c>
      <c r="H332" s="474">
        <v>6000000</v>
      </c>
      <c r="I332" s="474">
        <v>2000</v>
      </c>
      <c r="J332" s="474">
        <v>150000</v>
      </c>
      <c r="K332" s="474"/>
      <c r="L332" s="474">
        <v>0</v>
      </c>
      <c r="M332" s="474">
        <v>0</v>
      </c>
      <c r="N332" s="474"/>
      <c r="O332" s="474"/>
      <c r="P332" s="62" t="s">
        <v>916</v>
      </c>
    </row>
    <row r="333" spans="1:16" s="69" customFormat="1" ht="39.950000000000003" customHeight="1">
      <c r="A333" s="61">
        <v>19</v>
      </c>
      <c r="B333" s="61" t="s">
        <v>261</v>
      </c>
      <c r="C333" s="64" t="s">
        <v>943</v>
      </c>
      <c r="D333" s="63" t="s">
        <v>52</v>
      </c>
      <c r="E333" s="63" t="s">
        <v>944</v>
      </c>
      <c r="F333" s="61">
        <v>2018</v>
      </c>
      <c r="G333" s="61">
        <v>2021</v>
      </c>
      <c r="H333" s="474">
        <v>66000000</v>
      </c>
      <c r="I333" s="474">
        <v>2000</v>
      </c>
      <c r="J333" s="474">
        <v>2000</v>
      </c>
      <c r="K333" s="474"/>
      <c r="L333" s="474">
        <v>0</v>
      </c>
      <c r="M333" s="474">
        <v>0</v>
      </c>
      <c r="N333" s="474"/>
      <c r="O333" s="474"/>
      <c r="P333" s="62" t="s">
        <v>916</v>
      </c>
    </row>
    <row r="334" spans="1:16" s="69" customFormat="1" ht="39.950000000000003" customHeight="1">
      <c r="A334" s="61">
        <v>20</v>
      </c>
      <c r="B334" s="61" t="s">
        <v>261</v>
      </c>
      <c r="C334" s="64" t="s">
        <v>945</v>
      </c>
      <c r="D334" s="63" t="s">
        <v>900</v>
      </c>
      <c r="E334" s="63" t="s">
        <v>946</v>
      </c>
      <c r="F334" s="61">
        <v>2018</v>
      </c>
      <c r="G334" s="61">
        <v>2021</v>
      </c>
      <c r="H334" s="474">
        <v>38000000</v>
      </c>
      <c r="I334" s="474">
        <v>2000</v>
      </c>
      <c r="J334" s="474">
        <v>2000</v>
      </c>
      <c r="K334" s="474"/>
      <c r="L334" s="474">
        <v>0</v>
      </c>
      <c r="M334" s="474">
        <v>0</v>
      </c>
      <c r="N334" s="474"/>
      <c r="O334" s="474"/>
      <c r="P334" s="62" t="s">
        <v>916</v>
      </c>
    </row>
    <row r="335" spans="1:16" s="69" customFormat="1" ht="39.950000000000003" customHeight="1">
      <c r="A335" s="61">
        <v>21</v>
      </c>
      <c r="B335" s="61" t="s">
        <v>261</v>
      </c>
      <c r="C335" s="64" t="s">
        <v>947</v>
      </c>
      <c r="D335" s="63" t="s">
        <v>165</v>
      </c>
      <c r="E335" s="63" t="s">
        <v>948</v>
      </c>
      <c r="F335" s="61">
        <v>2018</v>
      </c>
      <c r="G335" s="61">
        <v>2020</v>
      </c>
      <c r="H335" s="474">
        <v>21000000</v>
      </c>
      <c r="I335" s="474">
        <v>2000</v>
      </c>
      <c r="J335" s="474">
        <v>2000</v>
      </c>
      <c r="K335" s="474"/>
      <c r="L335" s="474">
        <v>0</v>
      </c>
      <c r="M335" s="474">
        <v>0</v>
      </c>
      <c r="N335" s="474"/>
      <c r="O335" s="474"/>
      <c r="P335" s="62" t="s">
        <v>916</v>
      </c>
    </row>
    <row r="336" spans="1:16" s="69" customFormat="1" ht="39.950000000000003" customHeight="1">
      <c r="A336" s="61">
        <v>22</v>
      </c>
      <c r="B336" s="61" t="s">
        <v>261</v>
      </c>
      <c r="C336" s="64" t="s">
        <v>949</v>
      </c>
      <c r="D336" s="63" t="s">
        <v>2324</v>
      </c>
      <c r="E336" s="63" t="s">
        <v>950</v>
      </c>
      <c r="F336" s="61">
        <v>2018</v>
      </c>
      <c r="G336" s="61">
        <v>2020</v>
      </c>
      <c r="H336" s="474">
        <v>112000000</v>
      </c>
      <c r="I336" s="474">
        <v>2000</v>
      </c>
      <c r="J336" s="474">
        <v>1500000</v>
      </c>
      <c r="K336" s="474"/>
      <c r="L336" s="474">
        <v>0</v>
      </c>
      <c r="M336" s="474">
        <v>0</v>
      </c>
      <c r="N336" s="474"/>
      <c r="O336" s="474"/>
      <c r="P336" s="62" t="s">
        <v>916</v>
      </c>
    </row>
    <row r="337" spans="1:16" s="69" customFormat="1" ht="39.950000000000003" customHeight="1">
      <c r="A337" s="61">
        <v>23</v>
      </c>
      <c r="B337" s="61" t="s">
        <v>261</v>
      </c>
      <c r="C337" s="64" t="s">
        <v>951</v>
      </c>
      <c r="D337" s="63" t="s">
        <v>272</v>
      </c>
      <c r="E337" s="63" t="s">
        <v>952</v>
      </c>
      <c r="F337" s="61">
        <v>2018</v>
      </c>
      <c r="G337" s="61">
        <v>2020</v>
      </c>
      <c r="H337" s="474">
        <v>22000000</v>
      </c>
      <c r="I337" s="474">
        <v>2000</v>
      </c>
      <c r="J337" s="474">
        <v>2000</v>
      </c>
      <c r="K337" s="474"/>
      <c r="L337" s="474">
        <v>0</v>
      </c>
      <c r="M337" s="474">
        <v>0</v>
      </c>
      <c r="N337" s="474"/>
      <c r="O337" s="474"/>
      <c r="P337" s="62" t="s">
        <v>916</v>
      </c>
    </row>
    <row r="338" spans="1:16" s="69" customFormat="1" ht="39.950000000000003" customHeight="1">
      <c r="A338" s="61">
        <v>24</v>
      </c>
      <c r="B338" s="61" t="s">
        <v>261</v>
      </c>
      <c r="C338" s="64" t="s">
        <v>953</v>
      </c>
      <c r="D338" s="63" t="s">
        <v>2324</v>
      </c>
      <c r="E338" s="63" t="s">
        <v>926</v>
      </c>
      <c r="F338" s="61">
        <v>2016</v>
      </c>
      <c r="G338" s="61">
        <v>2020</v>
      </c>
      <c r="H338" s="474">
        <v>25500000</v>
      </c>
      <c r="I338" s="474">
        <v>50000</v>
      </c>
      <c r="J338" s="474">
        <v>5000000</v>
      </c>
      <c r="K338" s="474"/>
      <c r="L338" s="474">
        <v>0</v>
      </c>
      <c r="M338" s="474">
        <v>0</v>
      </c>
      <c r="N338" s="474"/>
      <c r="O338" s="474"/>
      <c r="P338" s="62" t="s">
        <v>916</v>
      </c>
    </row>
    <row r="339" spans="1:16" s="69" customFormat="1" ht="39.950000000000003" customHeight="1">
      <c r="A339" s="61">
        <v>25</v>
      </c>
      <c r="B339" s="61" t="s">
        <v>261</v>
      </c>
      <c r="C339" s="64" t="s">
        <v>954</v>
      </c>
      <c r="D339" s="63" t="s">
        <v>127</v>
      </c>
      <c r="E339" s="63"/>
      <c r="F339" s="61">
        <v>2018</v>
      </c>
      <c r="G339" s="61">
        <v>2021</v>
      </c>
      <c r="H339" s="474">
        <v>31000000</v>
      </c>
      <c r="I339" s="474">
        <v>2000</v>
      </c>
      <c r="J339" s="474">
        <v>2000</v>
      </c>
      <c r="K339" s="474"/>
      <c r="L339" s="474">
        <v>0</v>
      </c>
      <c r="M339" s="474">
        <v>0</v>
      </c>
      <c r="N339" s="474"/>
      <c r="O339" s="474"/>
      <c r="P339" s="62" t="s">
        <v>916</v>
      </c>
    </row>
    <row r="340" spans="1:16" s="69" customFormat="1" ht="39.950000000000003" customHeight="1">
      <c r="A340" s="61">
        <v>26</v>
      </c>
      <c r="B340" s="61" t="s">
        <v>261</v>
      </c>
      <c r="C340" s="64" t="s">
        <v>955</v>
      </c>
      <c r="D340" s="63" t="s">
        <v>165</v>
      </c>
      <c r="E340" s="63" t="s">
        <v>956</v>
      </c>
      <c r="F340" s="61">
        <v>2018</v>
      </c>
      <c r="G340" s="61">
        <v>2020</v>
      </c>
      <c r="H340" s="474">
        <v>20000000</v>
      </c>
      <c r="I340" s="474">
        <v>2000</v>
      </c>
      <c r="J340" s="474">
        <v>2000</v>
      </c>
      <c r="K340" s="474"/>
      <c r="L340" s="474">
        <v>0</v>
      </c>
      <c r="M340" s="474">
        <v>0</v>
      </c>
      <c r="N340" s="474"/>
      <c r="O340" s="474"/>
      <c r="P340" s="62" t="s">
        <v>916</v>
      </c>
    </row>
    <row r="341" spans="1:16" s="69" customFormat="1" ht="39.950000000000003" customHeight="1">
      <c r="A341" s="61">
        <v>27</v>
      </c>
      <c r="B341" s="61" t="s">
        <v>261</v>
      </c>
      <c r="C341" s="64" t="s">
        <v>957</v>
      </c>
      <c r="D341" s="63" t="s">
        <v>900</v>
      </c>
      <c r="E341" s="63" t="s">
        <v>958</v>
      </c>
      <c r="F341" s="61">
        <v>2018</v>
      </c>
      <c r="G341" s="61">
        <v>2021</v>
      </c>
      <c r="H341" s="474">
        <v>17000000</v>
      </c>
      <c r="I341" s="474">
        <v>2000</v>
      </c>
      <c r="J341" s="474">
        <v>500000</v>
      </c>
      <c r="K341" s="474"/>
      <c r="L341" s="474">
        <v>0</v>
      </c>
      <c r="M341" s="474">
        <v>0</v>
      </c>
      <c r="N341" s="474"/>
      <c r="O341" s="474"/>
      <c r="P341" s="62" t="s">
        <v>916</v>
      </c>
    </row>
    <row r="342" spans="1:16" s="69" customFormat="1" ht="39.950000000000003" customHeight="1">
      <c r="A342" s="61">
        <v>28</v>
      </c>
      <c r="B342" s="61" t="s">
        <v>261</v>
      </c>
      <c r="C342" s="64" t="s">
        <v>959</v>
      </c>
      <c r="D342" s="63" t="s">
        <v>900</v>
      </c>
      <c r="E342" s="63" t="s">
        <v>960</v>
      </c>
      <c r="F342" s="61">
        <v>2018</v>
      </c>
      <c r="G342" s="61">
        <v>2020</v>
      </c>
      <c r="H342" s="474">
        <v>14000000</v>
      </c>
      <c r="I342" s="474">
        <v>2000</v>
      </c>
      <c r="J342" s="474">
        <v>1252000</v>
      </c>
      <c r="K342" s="474"/>
      <c r="L342" s="474">
        <v>0</v>
      </c>
      <c r="M342" s="474">
        <v>0</v>
      </c>
      <c r="N342" s="474"/>
      <c r="O342" s="474"/>
      <c r="P342" s="62" t="s">
        <v>916</v>
      </c>
    </row>
    <row r="343" spans="1:16" s="69" customFormat="1" ht="39.950000000000003" customHeight="1">
      <c r="A343" s="61">
        <v>29</v>
      </c>
      <c r="B343" s="61" t="s">
        <v>261</v>
      </c>
      <c r="C343" s="64" t="s">
        <v>961</v>
      </c>
      <c r="D343" s="63" t="s">
        <v>52</v>
      </c>
      <c r="E343" s="63" t="s">
        <v>962</v>
      </c>
      <c r="F343" s="61">
        <v>2018</v>
      </c>
      <c r="G343" s="61">
        <v>2021</v>
      </c>
      <c r="H343" s="474">
        <v>40000000</v>
      </c>
      <c r="I343" s="474">
        <v>2000</v>
      </c>
      <c r="J343" s="474">
        <v>500000</v>
      </c>
      <c r="K343" s="474"/>
      <c r="L343" s="474">
        <v>0</v>
      </c>
      <c r="M343" s="474">
        <v>0</v>
      </c>
      <c r="N343" s="474"/>
      <c r="O343" s="474"/>
      <c r="P343" s="62" t="s">
        <v>916</v>
      </c>
    </row>
    <row r="344" spans="1:16" s="69" customFormat="1" ht="39.950000000000003" customHeight="1">
      <c r="A344" s="61">
        <v>30</v>
      </c>
      <c r="B344" s="61" t="s">
        <v>261</v>
      </c>
      <c r="C344" s="64" t="s">
        <v>963</v>
      </c>
      <c r="D344" s="63" t="s">
        <v>900</v>
      </c>
      <c r="E344" s="63" t="s">
        <v>964</v>
      </c>
      <c r="F344" s="61">
        <v>2018</v>
      </c>
      <c r="G344" s="61">
        <v>2021</v>
      </c>
      <c r="H344" s="474">
        <v>36000000</v>
      </c>
      <c r="I344" s="474">
        <v>2000</v>
      </c>
      <c r="J344" s="474">
        <v>2000</v>
      </c>
      <c r="K344" s="474"/>
      <c r="L344" s="474">
        <v>0</v>
      </c>
      <c r="M344" s="474">
        <v>0</v>
      </c>
      <c r="N344" s="474"/>
      <c r="O344" s="474"/>
      <c r="P344" s="62" t="s">
        <v>916</v>
      </c>
    </row>
    <row r="345" spans="1:16" s="69" customFormat="1" ht="39.950000000000003" customHeight="1" thickBot="1">
      <c r="A345" s="225">
        <v>31</v>
      </c>
      <c r="B345" s="225" t="s">
        <v>261</v>
      </c>
      <c r="C345" s="261" t="s">
        <v>965</v>
      </c>
      <c r="D345" s="65" t="s">
        <v>900</v>
      </c>
      <c r="E345" s="65" t="s">
        <v>966</v>
      </c>
      <c r="F345" s="225">
        <v>2018</v>
      </c>
      <c r="G345" s="225">
        <v>2020</v>
      </c>
      <c r="H345" s="456">
        <v>10700000</v>
      </c>
      <c r="I345" s="456">
        <v>2000</v>
      </c>
      <c r="J345" s="456">
        <v>2000</v>
      </c>
      <c r="K345" s="456"/>
      <c r="L345" s="456">
        <v>0</v>
      </c>
      <c r="M345" s="456">
        <v>0</v>
      </c>
      <c r="N345" s="456"/>
      <c r="O345" s="456"/>
      <c r="P345" s="262" t="s">
        <v>916</v>
      </c>
    </row>
    <row r="346" spans="1:16" s="441" customFormat="1" ht="30" customHeight="1" thickBot="1">
      <c r="A346" s="775" t="s">
        <v>31</v>
      </c>
      <c r="B346" s="776"/>
      <c r="C346" s="776"/>
      <c r="D346" s="776"/>
      <c r="E346" s="776"/>
      <c r="F346" s="776"/>
      <c r="G346" s="777"/>
      <c r="H346" s="45">
        <f>SUM(H315:H345)</f>
        <v>1067461153.8099999</v>
      </c>
      <c r="I346" s="45">
        <f t="shared" ref="I346:J346" si="14">SUM(I315:I345)</f>
        <v>78948098.239999995</v>
      </c>
      <c r="J346" s="45">
        <f t="shared" si="14"/>
        <v>54182000</v>
      </c>
      <c r="K346" s="45"/>
      <c r="L346" s="45">
        <f>SUM(L315:L345)</f>
        <v>24202629.289999999</v>
      </c>
      <c r="M346" s="45">
        <f>SUM(M315:M345)</f>
        <v>14398034.790000001</v>
      </c>
      <c r="N346" s="45"/>
      <c r="O346" s="45"/>
      <c r="P346" s="543"/>
    </row>
    <row r="347" spans="1:16" ht="16.5" thickBot="1">
      <c r="A347" s="572"/>
      <c r="B347" s="123"/>
      <c r="C347" s="579"/>
      <c r="D347" s="579"/>
      <c r="E347" s="579"/>
      <c r="F347" s="123"/>
      <c r="G347" s="123"/>
      <c r="H347" s="505"/>
      <c r="I347" s="505"/>
      <c r="J347" s="505"/>
      <c r="K347" s="505"/>
      <c r="L347" s="505"/>
      <c r="M347" s="505"/>
      <c r="N347" s="505"/>
      <c r="O347" s="505"/>
      <c r="P347" s="534"/>
    </row>
    <row r="348" spans="1:16" ht="30" customHeight="1" thickBot="1">
      <c r="A348" s="781" t="s">
        <v>1056</v>
      </c>
      <c r="B348" s="782"/>
      <c r="C348" s="782"/>
      <c r="D348" s="782"/>
      <c r="E348" s="782"/>
      <c r="F348" s="782"/>
      <c r="G348" s="782"/>
      <c r="H348" s="782"/>
      <c r="I348" s="782"/>
      <c r="J348" s="782"/>
      <c r="K348" s="782"/>
      <c r="L348" s="782"/>
      <c r="M348" s="782"/>
      <c r="N348" s="782"/>
      <c r="O348" s="782"/>
      <c r="P348" s="783"/>
    </row>
    <row r="349" spans="1:16" s="69" customFormat="1" ht="51.75" customHeight="1">
      <c r="A349" s="295">
        <v>1</v>
      </c>
      <c r="B349" s="296" t="s">
        <v>142</v>
      </c>
      <c r="C349" s="297" t="s">
        <v>442</v>
      </c>
      <c r="D349" s="296" t="s">
        <v>417</v>
      </c>
      <c r="E349" s="298" t="s">
        <v>443</v>
      </c>
      <c r="F349" s="299">
        <v>40849</v>
      </c>
      <c r="G349" s="299">
        <v>42781</v>
      </c>
      <c r="H349" s="470">
        <v>10150830.0294</v>
      </c>
      <c r="I349" s="470">
        <v>9087294.1199999992</v>
      </c>
      <c r="J349" s="470">
        <f>H349-I349</f>
        <v>1063535.9094000012</v>
      </c>
      <c r="K349" s="470"/>
      <c r="L349" s="470">
        <v>0</v>
      </c>
      <c r="M349" s="509"/>
      <c r="N349" s="510"/>
      <c r="O349" s="511"/>
      <c r="P349" s="300"/>
    </row>
    <row r="350" spans="1:16" s="69" customFormat="1" ht="63" customHeight="1">
      <c r="A350" s="301">
        <v>2</v>
      </c>
      <c r="B350" s="296" t="s">
        <v>142</v>
      </c>
      <c r="C350" s="302" t="s">
        <v>444</v>
      </c>
      <c r="D350" s="303" t="s">
        <v>436</v>
      </c>
      <c r="E350" s="304" t="s">
        <v>445</v>
      </c>
      <c r="F350" s="305">
        <v>40120</v>
      </c>
      <c r="G350" s="305">
        <v>40190</v>
      </c>
      <c r="H350" s="472">
        <v>54280</v>
      </c>
      <c r="I350" s="472">
        <v>0</v>
      </c>
      <c r="J350" s="472">
        <f>H350-I350</f>
        <v>54280</v>
      </c>
      <c r="K350" s="472"/>
      <c r="L350" s="472">
        <v>0</v>
      </c>
      <c r="M350" s="512"/>
      <c r="N350" s="513"/>
      <c r="O350" s="514"/>
      <c r="P350" s="306"/>
    </row>
    <row r="351" spans="1:16" s="69" customFormat="1" ht="66" customHeight="1">
      <c r="A351" s="301">
        <v>3</v>
      </c>
      <c r="B351" s="296" t="s">
        <v>142</v>
      </c>
      <c r="C351" s="302" t="s">
        <v>446</v>
      </c>
      <c r="D351" s="303" t="s">
        <v>210</v>
      </c>
      <c r="E351" s="304" t="s">
        <v>445</v>
      </c>
      <c r="F351" s="305">
        <v>40519</v>
      </c>
      <c r="G351" s="305">
        <v>40818</v>
      </c>
      <c r="H351" s="472">
        <v>624459.92299849994</v>
      </c>
      <c r="I351" s="472">
        <v>150964.69</v>
      </c>
      <c r="J351" s="472">
        <f t="shared" ref="J351:J414" si="15">H351-I351</f>
        <v>473495.23299849994</v>
      </c>
      <c r="K351" s="472"/>
      <c r="L351" s="472">
        <v>0</v>
      </c>
      <c r="M351" s="512"/>
      <c r="N351" s="513"/>
      <c r="O351" s="514"/>
      <c r="P351" s="306"/>
    </row>
    <row r="352" spans="1:16" s="69" customFormat="1" ht="80.25" customHeight="1">
      <c r="A352" s="301">
        <v>4</v>
      </c>
      <c r="B352" s="296" t="s">
        <v>142</v>
      </c>
      <c r="C352" s="302" t="s">
        <v>447</v>
      </c>
      <c r="D352" s="303" t="s">
        <v>127</v>
      </c>
      <c r="E352" s="304" t="s">
        <v>445</v>
      </c>
      <c r="F352" s="305">
        <v>41044</v>
      </c>
      <c r="G352" s="305">
        <v>41609</v>
      </c>
      <c r="H352" s="472">
        <v>233286</v>
      </c>
      <c r="I352" s="472">
        <v>0</v>
      </c>
      <c r="J352" s="472">
        <f t="shared" si="15"/>
        <v>233286</v>
      </c>
      <c r="K352" s="472"/>
      <c r="L352" s="472">
        <v>0</v>
      </c>
      <c r="M352" s="512"/>
      <c r="N352" s="513"/>
      <c r="O352" s="514"/>
      <c r="P352" s="306"/>
    </row>
    <row r="353" spans="1:16" s="69" customFormat="1" ht="66.75" customHeight="1">
      <c r="A353" s="301">
        <v>5</v>
      </c>
      <c r="B353" s="296" t="s">
        <v>142</v>
      </c>
      <c r="C353" s="302" t="s">
        <v>448</v>
      </c>
      <c r="D353" s="303" t="s">
        <v>449</v>
      </c>
      <c r="E353" s="304" t="s">
        <v>445</v>
      </c>
      <c r="F353" s="305">
        <v>41092</v>
      </c>
      <c r="G353" s="305">
        <v>41391</v>
      </c>
      <c r="H353" s="472">
        <v>1215872</v>
      </c>
      <c r="I353" s="472">
        <v>503239.12</v>
      </c>
      <c r="J353" s="472">
        <f t="shared" si="15"/>
        <v>712632.88</v>
      </c>
      <c r="K353" s="472"/>
      <c r="L353" s="472">
        <v>0</v>
      </c>
      <c r="M353" s="512"/>
      <c r="N353" s="513"/>
      <c r="O353" s="514"/>
      <c r="P353" s="306"/>
    </row>
    <row r="354" spans="1:16" s="69" customFormat="1" ht="51.75" customHeight="1">
      <c r="A354" s="301">
        <v>6</v>
      </c>
      <c r="B354" s="296" t="s">
        <v>142</v>
      </c>
      <c r="C354" s="302" t="s">
        <v>450</v>
      </c>
      <c r="D354" s="303" t="s">
        <v>436</v>
      </c>
      <c r="E354" s="304" t="s">
        <v>443</v>
      </c>
      <c r="F354" s="305">
        <v>41137</v>
      </c>
      <c r="G354" s="305">
        <v>41936</v>
      </c>
      <c r="H354" s="472">
        <v>9633220.9408</v>
      </c>
      <c r="I354" s="472">
        <v>5977414.7999999998</v>
      </c>
      <c r="J354" s="472">
        <f t="shared" si="15"/>
        <v>3655806.1408000002</v>
      </c>
      <c r="K354" s="472"/>
      <c r="L354" s="472">
        <v>0</v>
      </c>
      <c r="M354" s="512"/>
      <c r="N354" s="513"/>
      <c r="O354" s="514"/>
      <c r="P354" s="306"/>
    </row>
    <row r="355" spans="1:16" s="69" customFormat="1" ht="51.75" customHeight="1">
      <c r="A355" s="301">
        <v>7</v>
      </c>
      <c r="B355" s="296" t="s">
        <v>142</v>
      </c>
      <c r="C355" s="302" t="s">
        <v>451</v>
      </c>
      <c r="D355" s="303" t="s">
        <v>436</v>
      </c>
      <c r="E355" s="304" t="s">
        <v>443</v>
      </c>
      <c r="F355" s="305">
        <v>41194</v>
      </c>
      <c r="G355" s="305" t="s">
        <v>452</v>
      </c>
      <c r="H355" s="472">
        <v>7002103.716</v>
      </c>
      <c r="I355" s="472">
        <v>5912742.4325999999</v>
      </c>
      <c r="J355" s="472">
        <f t="shared" si="15"/>
        <v>1089361.2834000001</v>
      </c>
      <c r="K355" s="472"/>
      <c r="L355" s="472">
        <v>0</v>
      </c>
      <c r="M355" s="512"/>
      <c r="N355" s="513"/>
      <c r="O355" s="514"/>
      <c r="P355" s="306"/>
    </row>
    <row r="356" spans="1:16" s="69" customFormat="1" ht="51.75" customHeight="1">
      <c r="A356" s="301">
        <v>8</v>
      </c>
      <c r="B356" s="296" t="s">
        <v>142</v>
      </c>
      <c r="C356" s="302" t="s">
        <v>453</v>
      </c>
      <c r="D356" s="303" t="s">
        <v>436</v>
      </c>
      <c r="E356" s="304" t="s">
        <v>443</v>
      </c>
      <c r="F356" s="305">
        <v>41311</v>
      </c>
      <c r="G356" s="305">
        <v>42221</v>
      </c>
      <c r="H356" s="472">
        <v>14138975.800932752</v>
      </c>
      <c r="I356" s="472">
        <v>12918201.5568</v>
      </c>
      <c r="J356" s="472">
        <f t="shared" si="15"/>
        <v>1220774.2441327516</v>
      </c>
      <c r="K356" s="472"/>
      <c r="L356" s="472">
        <v>931722.04099999985</v>
      </c>
      <c r="M356" s="512"/>
      <c r="N356" s="513"/>
      <c r="O356" s="514"/>
      <c r="P356" s="306"/>
    </row>
    <row r="357" spans="1:16" s="69" customFormat="1" ht="71.25" customHeight="1">
      <c r="A357" s="301">
        <v>9</v>
      </c>
      <c r="B357" s="296" t="s">
        <v>142</v>
      </c>
      <c r="C357" s="302" t="s">
        <v>454</v>
      </c>
      <c r="D357" s="303" t="s">
        <v>417</v>
      </c>
      <c r="E357" s="304" t="s">
        <v>445</v>
      </c>
      <c r="F357" s="305">
        <v>41205</v>
      </c>
      <c r="G357" s="305">
        <v>41354</v>
      </c>
      <c r="H357" s="472">
        <v>146320</v>
      </c>
      <c r="I357" s="472">
        <v>0</v>
      </c>
      <c r="J357" s="472">
        <f t="shared" si="15"/>
        <v>146320</v>
      </c>
      <c r="K357" s="472"/>
      <c r="L357" s="472">
        <v>0</v>
      </c>
      <c r="M357" s="512"/>
      <c r="N357" s="513"/>
      <c r="O357" s="514"/>
      <c r="P357" s="306"/>
    </row>
    <row r="358" spans="1:16" s="69" customFormat="1" ht="51.75" customHeight="1">
      <c r="A358" s="301">
        <v>10</v>
      </c>
      <c r="B358" s="296" t="s">
        <v>142</v>
      </c>
      <c r="C358" s="302" t="s">
        <v>455</v>
      </c>
      <c r="D358" s="303" t="s">
        <v>456</v>
      </c>
      <c r="E358" s="304" t="s">
        <v>445</v>
      </c>
      <c r="F358" s="305">
        <v>41226</v>
      </c>
      <c r="G358" s="305">
        <v>41525</v>
      </c>
      <c r="H358" s="472">
        <v>889106.4</v>
      </c>
      <c r="I358" s="472">
        <v>46203.39</v>
      </c>
      <c r="J358" s="472">
        <f t="shared" si="15"/>
        <v>842903.01</v>
      </c>
      <c r="K358" s="472"/>
      <c r="L358" s="472">
        <v>0</v>
      </c>
      <c r="M358" s="512"/>
      <c r="N358" s="513"/>
      <c r="O358" s="514"/>
      <c r="P358" s="306"/>
    </row>
    <row r="359" spans="1:16" s="69" customFormat="1" ht="51.75" customHeight="1">
      <c r="A359" s="301">
        <v>11</v>
      </c>
      <c r="B359" s="296" t="s">
        <v>142</v>
      </c>
      <c r="C359" s="302" t="s">
        <v>457</v>
      </c>
      <c r="D359" s="303" t="s">
        <v>417</v>
      </c>
      <c r="E359" s="304" t="s">
        <v>443</v>
      </c>
      <c r="F359" s="305">
        <v>41236</v>
      </c>
      <c r="G359" s="305">
        <v>42014</v>
      </c>
      <c r="H359" s="472">
        <v>9143348.9558000006</v>
      </c>
      <c r="I359" s="472">
        <v>6820350.4500000002</v>
      </c>
      <c r="J359" s="472">
        <f t="shared" si="15"/>
        <v>2322998.5058000004</v>
      </c>
      <c r="K359" s="472"/>
      <c r="L359" s="472">
        <v>0</v>
      </c>
      <c r="M359" s="512"/>
      <c r="N359" s="513"/>
      <c r="O359" s="514"/>
      <c r="P359" s="306"/>
    </row>
    <row r="360" spans="1:16" s="69" customFormat="1" ht="51.75" customHeight="1">
      <c r="A360" s="301">
        <v>12</v>
      </c>
      <c r="B360" s="296" t="s">
        <v>142</v>
      </c>
      <c r="C360" s="302" t="s">
        <v>458</v>
      </c>
      <c r="D360" s="303" t="s">
        <v>436</v>
      </c>
      <c r="E360" s="304" t="s">
        <v>443</v>
      </c>
      <c r="F360" s="305">
        <v>41227</v>
      </c>
      <c r="G360" s="305" t="s">
        <v>459</v>
      </c>
      <c r="H360" s="472">
        <v>6791501.9415999996</v>
      </c>
      <c r="I360" s="472">
        <v>4487024.2807999998</v>
      </c>
      <c r="J360" s="472">
        <f t="shared" si="15"/>
        <v>2304477.6607999997</v>
      </c>
      <c r="K360" s="472"/>
      <c r="L360" s="472">
        <v>191817.46059999999</v>
      </c>
      <c r="M360" s="512"/>
      <c r="N360" s="513"/>
      <c r="O360" s="514"/>
      <c r="P360" s="306"/>
    </row>
    <row r="361" spans="1:16" s="69" customFormat="1" ht="51.75" customHeight="1">
      <c r="A361" s="301">
        <v>13</v>
      </c>
      <c r="B361" s="296" t="s">
        <v>142</v>
      </c>
      <c r="C361" s="302" t="s">
        <v>460</v>
      </c>
      <c r="D361" s="303" t="s">
        <v>436</v>
      </c>
      <c r="E361" s="304" t="s">
        <v>443</v>
      </c>
      <c r="F361" s="305">
        <v>41243</v>
      </c>
      <c r="G361" s="305" t="s">
        <v>461</v>
      </c>
      <c r="H361" s="472">
        <v>3424927.3676</v>
      </c>
      <c r="I361" s="472">
        <v>2909834.54</v>
      </c>
      <c r="J361" s="472">
        <f t="shared" si="15"/>
        <v>515092.82759999996</v>
      </c>
      <c r="K361" s="472"/>
      <c r="L361" s="472">
        <v>0</v>
      </c>
      <c r="M361" s="512"/>
      <c r="N361" s="513"/>
      <c r="O361" s="514"/>
      <c r="P361" s="306"/>
    </row>
    <row r="362" spans="1:16" s="69" customFormat="1" ht="51.75" customHeight="1">
      <c r="A362" s="301">
        <v>14</v>
      </c>
      <c r="B362" s="296" t="s">
        <v>142</v>
      </c>
      <c r="C362" s="302" t="s">
        <v>462</v>
      </c>
      <c r="D362" s="303" t="s">
        <v>160</v>
      </c>
      <c r="E362" s="304" t="s">
        <v>445</v>
      </c>
      <c r="F362" s="305">
        <v>41300</v>
      </c>
      <c r="G362" s="305">
        <v>41500</v>
      </c>
      <c r="H362" s="472">
        <v>8720.2000000000007</v>
      </c>
      <c r="I362" s="472">
        <v>0</v>
      </c>
      <c r="J362" s="472">
        <f t="shared" si="15"/>
        <v>8720.2000000000007</v>
      </c>
      <c r="K362" s="472"/>
      <c r="L362" s="472">
        <v>0</v>
      </c>
      <c r="M362" s="512"/>
      <c r="N362" s="513"/>
      <c r="O362" s="514"/>
      <c r="P362" s="306"/>
    </row>
    <row r="363" spans="1:16" s="69" customFormat="1" ht="51.75" customHeight="1">
      <c r="A363" s="301">
        <v>15</v>
      </c>
      <c r="B363" s="296" t="s">
        <v>142</v>
      </c>
      <c r="C363" s="302" t="s">
        <v>463</v>
      </c>
      <c r="D363" s="303" t="s">
        <v>436</v>
      </c>
      <c r="E363" s="304" t="s">
        <v>445</v>
      </c>
      <c r="F363" s="305">
        <v>41299</v>
      </c>
      <c r="G363" s="305">
        <v>41598</v>
      </c>
      <c r="H363" s="472">
        <v>82588.2</v>
      </c>
      <c r="I363" s="472">
        <v>0</v>
      </c>
      <c r="J363" s="472">
        <f t="shared" si="15"/>
        <v>82588.2</v>
      </c>
      <c r="K363" s="472"/>
      <c r="L363" s="472">
        <v>0</v>
      </c>
      <c r="M363" s="512"/>
      <c r="N363" s="513"/>
      <c r="O363" s="514"/>
      <c r="P363" s="306"/>
    </row>
    <row r="364" spans="1:16" s="69" customFormat="1" ht="66.75" customHeight="1">
      <c r="A364" s="301">
        <v>16</v>
      </c>
      <c r="B364" s="296" t="s">
        <v>142</v>
      </c>
      <c r="C364" s="302" t="s">
        <v>464</v>
      </c>
      <c r="D364" s="303" t="s">
        <v>436</v>
      </c>
      <c r="E364" s="304" t="s">
        <v>445</v>
      </c>
      <c r="F364" s="305">
        <v>41194</v>
      </c>
      <c r="G364" s="305">
        <v>41313</v>
      </c>
      <c r="H364" s="472">
        <v>155760</v>
      </c>
      <c r="I364" s="472">
        <v>0</v>
      </c>
      <c r="J364" s="472">
        <f t="shared" si="15"/>
        <v>155760</v>
      </c>
      <c r="K364" s="472"/>
      <c r="L364" s="472">
        <v>0</v>
      </c>
      <c r="M364" s="512"/>
      <c r="N364" s="513"/>
      <c r="O364" s="514"/>
      <c r="P364" s="306"/>
    </row>
    <row r="365" spans="1:16" s="69" customFormat="1" ht="66" customHeight="1">
      <c r="A365" s="301">
        <v>17</v>
      </c>
      <c r="B365" s="296" t="s">
        <v>142</v>
      </c>
      <c r="C365" s="302" t="s">
        <v>465</v>
      </c>
      <c r="D365" s="303" t="s">
        <v>449</v>
      </c>
      <c r="E365" s="304" t="s">
        <v>445</v>
      </c>
      <c r="F365" s="305">
        <v>41709</v>
      </c>
      <c r="G365" s="305">
        <v>42014</v>
      </c>
      <c r="H365" s="472">
        <v>1167020</v>
      </c>
      <c r="I365" s="472">
        <v>0</v>
      </c>
      <c r="J365" s="472">
        <f t="shared" si="15"/>
        <v>1167020</v>
      </c>
      <c r="K365" s="472"/>
      <c r="L365" s="472">
        <v>0</v>
      </c>
      <c r="M365" s="512"/>
      <c r="N365" s="513"/>
      <c r="O365" s="514"/>
      <c r="P365" s="306"/>
    </row>
    <row r="366" spans="1:16" s="69" customFormat="1" ht="51.75" customHeight="1">
      <c r="A366" s="301">
        <v>18</v>
      </c>
      <c r="B366" s="296" t="s">
        <v>142</v>
      </c>
      <c r="C366" s="302" t="s">
        <v>466</v>
      </c>
      <c r="D366" s="303" t="s">
        <v>167</v>
      </c>
      <c r="E366" s="304" t="s">
        <v>445</v>
      </c>
      <c r="F366" s="305">
        <v>41518</v>
      </c>
      <c r="G366" s="305">
        <v>41577</v>
      </c>
      <c r="H366" s="472">
        <v>8850</v>
      </c>
      <c r="I366" s="472">
        <v>0</v>
      </c>
      <c r="J366" s="472">
        <f t="shared" si="15"/>
        <v>8850</v>
      </c>
      <c r="K366" s="472"/>
      <c r="L366" s="472">
        <v>0</v>
      </c>
      <c r="M366" s="512"/>
      <c r="N366" s="513"/>
      <c r="O366" s="514"/>
      <c r="P366" s="306"/>
    </row>
    <row r="367" spans="1:16" s="69" customFormat="1" ht="51.75" customHeight="1">
      <c r="A367" s="301">
        <v>19</v>
      </c>
      <c r="B367" s="296" t="s">
        <v>142</v>
      </c>
      <c r="C367" s="302" t="s">
        <v>467</v>
      </c>
      <c r="D367" s="303" t="s">
        <v>312</v>
      </c>
      <c r="E367" s="304" t="s">
        <v>445</v>
      </c>
      <c r="F367" s="305">
        <v>41376</v>
      </c>
      <c r="G367" s="305">
        <v>41616</v>
      </c>
      <c r="H367" s="472">
        <v>226512.8</v>
      </c>
      <c r="I367" s="472">
        <v>0</v>
      </c>
      <c r="J367" s="472">
        <f t="shared" si="15"/>
        <v>226512.8</v>
      </c>
      <c r="K367" s="472"/>
      <c r="L367" s="472">
        <v>0</v>
      </c>
      <c r="M367" s="512"/>
      <c r="N367" s="513"/>
      <c r="O367" s="514"/>
      <c r="P367" s="306"/>
    </row>
    <row r="368" spans="1:16" s="69" customFormat="1" ht="51.75" customHeight="1">
      <c r="A368" s="301">
        <v>20</v>
      </c>
      <c r="B368" s="296" t="s">
        <v>142</v>
      </c>
      <c r="C368" s="302" t="s">
        <v>468</v>
      </c>
      <c r="D368" s="303" t="s">
        <v>436</v>
      </c>
      <c r="E368" s="304" t="s">
        <v>443</v>
      </c>
      <c r="F368" s="305">
        <v>41411</v>
      </c>
      <c r="G368" s="305" t="s">
        <v>469</v>
      </c>
      <c r="H368" s="472">
        <v>8051095.0184000004</v>
      </c>
      <c r="I368" s="472">
        <v>8030865.398</v>
      </c>
      <c r="J368" s="472">
        <f t="shared" si="15"/>
        <v>20229.620400000364</v>
      </c>
      <c r="K368" s="472"/>
      <c r="L368" s="472">
        <v>0</v>
      </c>
      <c r="M368" s="512"/>
      <c r="N368" s="513"/>
      <c r="O368" s="514"/>
      <c r="P368" s="306"/>
    </row>
    <row r="369" spans="1:16" s="69" customFormat="1" ht="51.75" customHeight="1">
      <c r="A369" s="301">
        <v>21</v>
      </c>
      <c r="B369" s="296" t="s">
        <v>142</v>
      </c>
      <c r="C369" s="302" t="s">
        <v>470</v>
      </c>
      <c r="D369" s="303" t="s">
        <v>436</v>
      </c>
      <c r="E369" s="304" t="s">
        <v>443</v>
      </c>
      <c r="F369" s="305">
        <v>41376</v>
      </c>
      <c r="G369" s="305">
        <v>42474</v>
      </c>
      <c r="H369" s="472">
        <v>8126894.1238000002</v>
      </c>
      <c r="I369" s="472">
        <v>7189934.8799999999</v>
      </c>
      <c r="J369" s="472">
        <f t="shared" si="15"/>
        <v>936959.24380000029</v>
      </c>
      <c r="K369" s="472"/>
      <c r="L369" s="472">
        <v>0</v>
      </c>
      <c r="M369" s="512"/>
      <c r="N369" s="513"/>
      <c r="O369" s="514"/>
      <c r="P369" s="306"/>
    </row>
    <row r="370" spans="1:16" s="69" customFormat="1" ht="51.75" customHeight="1">
      <c r="A370" s="301">
        <v>22</v>
      </c>
      <c r="B370" s="296" t="s">
        <v>142</v>
      </c>
      <c r="C370" s="302" t="s">
        <v>471</v>
      </c>
      <c r="D370" s="303" t="s">
        <v>436</v>
      </c>
      <c r="E370" s="304" t="s">
        <v>445</v>
      </c>
      <c r="F370" s="305">
        <v>41282</v>
      </c>
      <c r="G370" s="305">
        <v>41461</v>
      </c>
      <c r="H370" s="472">
        <v>25370</v>
      </c>
      <c r="I370" s="472">
        <v>0</v>
      </c>
      <c r="J370" s="472">
        <f t="shared" si="15"/>
        <v>25370</v>
      </c>
      <c r="K370" s="472"/>
      <c r="L370" s="472">
        <v>0</v>
      </c>
      <c r="M370" s="512"/>
      <c r="N370" s="513"/>
      <c r="O370" s="515"/>
      <c r="P370" s="306"/>
    </row>
    <row r="371" spans="1:16" s="69" customFormat="1" ht="73.5" customHeight="1">
      <c r="A371" s="301">
        <v>23</v>
      </c>
      <c r="B371" s="296" t="s">
        <v>142</v>
      </c>
      <c r="C371" s="302" t="s">
        <v>472</v>
      </c>
      <c r="D371" s="303" t="s">
        <v>129</v>
      </c>
      <c r="E371" s="304" t="s">
        <v>445</v>
      </c>
      <c r="F371" s="305">
        <v>41368</v>
      </c>
      <c r="G371" s="305">
        <v>41517</v>
      </c>
      <c r="H371" s="472">
        <v>40120</v>
      </c>
      <c r="I371" s="472">
        <v>0</v>
      </c>
      <c r="J371" s="472">
        <f t="shared" si="15"/>
        <v>40120</v>
      </c>
      <c r="K371" s="472"/>
      <c r="L371" s="472">
        <v>0</v>
      </c>
      <c r="M371" s="512"/>
      <c r="N371" s="513"/>
      <c r="O371" s="515"/>
      <c r="P371" s="306"/>
    </row>
    <row r="372" spans="1:16" s="69" customFormat="1" ht="51.75" customHeight="1">
      <c r="A372" s="301">
        <v>24</v>
      </c>
      <c r="B372" s="296" t="s">
        <v>142</v>
      </c>
      <c r="C372" s="302" t="s">
        <v>473</v>
      </c>
      <c r="D372" s="303" t="s">
        <v>147</v>
      </c>
      <c r="E372" s="304" t="s">
        <v>443</v>
      </c>
      <c r="F372" s="305">
        <v>41558</v>
      </c>
      <c r="G372" s="305">
        <v>42160</v>
      </c>
      <c r="H372" s="472">
        <v>4675087.8783999998</v>
      </c>
      <c r="I372" s="472">
        <v>4535015.0199999996</v>
      </c>
      <c r="J372" s="472">
        <f t="shared" si="15"/>
        <v>140072.85840000026</v>
      </c>
      <c r="K372" s="472"/>
      <c r="L372" s="472">
        <v>0</v>
      </c>
      <c r="M372" s="512"/>
      <c r="N372" s="513"/>
      <c r="O372" s="514"/>
      <c r="P372" s="306"/>
    </row>
    <row r="373" spans="1:16" s="69" customFormat="1" ht="51.75" customHeight="1">
      <c r="A373" s="301">
        <v>25</v>
      </c>
      <c r="B373" s="296" t="s">
        <v>142</v>
      </c>
      <c r="C373" s="302" t="s">
        <v>474</v>
      </c>
      <c r="D373" s="303" t="s">
        <v>436</v>
      </c>
      <c r="E373" s="304" t="s">
        <v>443</v>
      </c>
      <c r="F373" s="305">
        <v>41506</v>
      </c>
      <c r="G373" s="305">
        <v>41806</v>
      </c>
      <c r="H373" s="472">
        <v>542800</v>
      </c>
      <c r="I373" s="472">
        <v>0</v>
      </c>
      <c r="J373" s="472">
        <f t="shared" si="15"/>
        <v>542800</v>
      </c>
      <c r="K373" s="472"/>
      <c r="L373" s="472">
        <v>0</v>
      </c>
      <c r="M373" s="512"/>
      <c r="N373" s="513"/>
      <c r="O373" s="515"/>
      <c r="P373" s="306"/>
    </row>
    <row r="374" spans="1:16" s="69" customFormat="1" ht="51.75" customHeight="1">
      <c r="A374" s="301">
        <v>26</v>
      </c>
      <c r="B374" s="296" t="s">
        <v>142</v>
      </c>
      <c r="C374" s="302" t="s">
        <v>475</v>
      </c>
      <c r="D374" s="303" t="s">
        <v>456</v>
      </c>
      <c r="E374" s="304" t="s">
        <v>445</v>
      </c>
      <c r="F374" s="305">
        <v>41331</v>
      </c>
      <c r="G374" s="305">
        <v>41510</v>
      </c>
      <c r="H374" s="472">
        <v>61360</v>
      </c>
      <c r="I374" s="472">
        <v>0</v>
      </c>
      <c r="J374" s="472">
        <f t="shared" si="15"/>
        <v>61360</v>
      </c>
      <c r="K374" s="472"/>
      <c r="L374" s="472">
        <v>0</v>
      </c>
      <c r="M374" s="512"/>
      <c r="N374" s="513"/>
      <c r="O374" s="514"/>
      <c r="P374" s="306"/>
    </row>
    <row r="375" spans="1:16" s="69" customFormat="1" ht="51.75" customHeight="1">
      <c r="A375" s="301">
        <v>27</v>
      </c>
      <c r="B375" s="296" t="s">
        <v>142</v>
      </c>
      <c r="C375" s="302" t="s">
        <v>476</v>
      </c>
      <c r="D375" s="303" t="s">
        <v>436</v>
      </c>
      <c r="E375" s="304" t="s">
        <v>445</v>
      </c>
      <c r="F375" s="305">
        <v>41404</v>
      </c>
      <c r="G375" s="305">
        <v>41763</v>
      </c>
      <c r="H375" s="472">
        <v>1177640</v>
      </c>
      <c r="I375" s="472">
        <v>0</v>
      </c>
      <c r="J375" s="472">
        <f t="shared" si="15"/>
        <v>1177640</v>
      </c>
      <c r="K375" s="472"/>
      <c r="L375" s="472">
        <v>0</v>
      </c>
      <c r="M375" s="512"/>
      <c r="N375" s="513"/>
      <c r="O375" s="514"/>
      <c r="P375" s="306"/>
    </row>
    <row r="376" spans="1:16" s="69" customFormat="1" ht="51.75" customHeight="1">
      <c r="A376" s="301">
        <v>28</v>
      </c>
      <c r="B376" s="296" t="s">
        <v>142</v>
      </c>
      <c r="C376" s="302" t="s">
        <v>477</v>
      </c>
      <c r="D376" s="303" t="s">
        <v>417</v>
      </c>
      <c r="E376" s="304" t="s">
        <v>443</v>
      </c>
      <c r="F376" s="305">
        <v>41432</v>
      </c>
      <c r="G376" s="305" t="s">
        <v>478</v>
      </c>
      <c r="H376" s="472">
        <v>16893139.092599999</v>
      </c>
      <c r="I376" s="472">
        <v>3349188.517</v>
      </c>
      <c r="J376" s="472">
        <f t="shared" si="15"/>
        <v>13543950.575599998</v>
      </c>
      <c r="K376" s="472"/>
      <c r="L376" s="472">
        <v>928429.48699999996</v>
      </c>
      <c r="M376" s="512"/>
      <c r="N376" s="513"/>
      <c r="O376" s="514"/>
      <c r="P376" s="306"/>
    </row>
    <row r="377" spans="1:16" s="69" customFormat="1" ht="51.75" customHeight="1">
      <c r="A377" s="301">
        <v>29</v>
      </c>
      <c r="B377" s="296" t="s">
        <v>142</v>
      </c>
      <c r="C377" s="302" t="s">
        <v>479</v>
      </c>
      <c r="D377" s="303" t="s">
        <v>53</v>
      </c>
      <c r="E377" s="304" t="s">
        <v>443</v>
      </c>
      <c r="F377" s="305">
        <v>41586</v>
      </c>
      <c r="G377" s="305">
        <v>41370</v>
      </c>
      <c r="H377" s="472">
        <v>146320</v>
      </c>
      <c r="I377" s="472">
        <v>0</v>
      </c>
      <c r="J377" s="472">
        <f t="shared" si="15"/>
        <v>146320</v>
      </c>
      <c r="K377" s="472"/>
      <c r="L377" s="472">
        <v>0</v>
      </c>
      <c r="M377" s="512"/>
      <c r="N377" s="513"/>
      <c r="O377" s="514"/>
      <c r="P377" s="306"/>
    </row>
    <row r="378" spans="1:16" s="69" customFormat="1" ht="51.75" customHeight="1">
      <c r="A378" s="301">
        <v>30</v>
      </c>
      <c r="B378" s="296" t="s">
        <v>142</v>
      </c>
      <c r="C378" s="302" t="s">
        <v>480</v>
      </c>
      <c r="D378" s="303" t="s">
        <v>436</v>
      </c>
      <c r="E378" s="304" t="s">
        <v>445</v>
      </c>
      <c r="F378" s="305">
        <v>42416</v>
      </c>
      <c r="G378" s="305">
        <v>42742</v>
      </c>
      <c r="H378" s="472">
        <v>1499182.0704000001</v>
      </c>
      <c r="I378" s="472">
        <v>1489696.3254</v>
      </c>
      <c r="J378" s="472">
        <f t="shared" si="15"/>
        <v>9485.7450000001118</v>
      </c>
      <c r="K378" s="472"/>
      <c r="L378" s="472">
        <v>0</v>
      </c>
      <c r="M378" s="512"/>
      <c r="N378" s="513"/>
      <c r="O378" s="514"/>
      <c r="P378" s="306"/>
    </row>
    <row r="379" spans="1:16" s="69" customFormat="1" ht="51.75" customHeight="1">
      <c r="A379" s="301">
        <v>31</v>
      </c>
      <c r="B379" s="296" t="s">
        <v>142</v>
      </c>
      <c r="C379" s="302" t="s">
        <v>481</v>
      </c>
      <c r="D379" s="303" t="s">
        <v>436</v>
      </c>
      <c r="E379" s="304" t="s">
        <v>443</v>
      </c>
      <c r="F379" s="305">
        <v>41603</v>
      </c>
      <c r="G379" s="305" t="s">
        <v>482</v>
      </c>
      <c r="H379" s="472">
        <v>4518140.5828977088</v>
      </c>
      <c r="I379" s="472">
        <v>4185898.9</v>
      </c>
      <c r="J379" s="472">
        <f t="shared" si="15"/>
        <v>332241.68289770884</v>
      </c>
      <c r="K379" s="472"/>
      <c r="L379" s="472">
        <v>0</v>
      </c>
      <c r="M379" s="512"/>
      <c r="N379" s="513"/>
      <c r="O379" s="514"/>
      <c r="P379" s="306"/>
    </row>
    <row r="380" spans="1:16" s="69" customFormat="1" ht="51.75" customHeight="1">
      <c r="A380" s="301">
        <v>32</v>
      </c>
      <c r="B380" s="296" t="s">
        <v>142</v>
      </c>
      <c r="C380" s="302" t="s">
        <v>483</v>
      </c>
      <c r="D380" s="303" t="s">
        <v>436</v>
      </c>
      <c r="E380" s="304" t="s">
        <v>443</v>
      </c>
      <c r="F380" s="305">
        <v>41835</v>
      </c>
      <c r="G380" s="305" t="s">
        <v>484</v>
      </c>
      <c r="H380" s="472">
        <v>5002036.1423999993</v>
      </c>
      <c r="I380" s="472">
        <v>4228600.0785999997</v>
      </c>
      <c r="J380" s="472">
        <f t="shared" si="15"/>
        <v>773436.06379999965</v>
      </c>
      <c r="K380" s="472"/>
      <c r="L380" s="472">
        <v>0</v>
      </c>
      <c r="M380" s="512"/>
      <c r="N380" s="513"/>
      <c r="O380" s="514"/>
      <c r="P380" s="306"/>
    </row>
    <row r="381" spans="1:16" s="69" customFormat="1" ht="51.75" customHeight="1">
      <c r="A381" s="301">
        <v>33</v>
      </c>
      <c r="B381" s="296" t="s">
        <v>142</v>
      </c>
      <c r="C381" s="302" t="s">
        <v>557</v>
      </c>
      <c r="D381" s="303" t="s">
        <v>436</v>
      </c>
      <c r="E381" s="304" t="s">
        <v>443</v>
      </c>
      <c r="F381" s="305">
        <v>41646</v>
      </c>
      <c r="G381" s="305" t="s">
        <v>485</v>
      </c>
      <c r="H381" s="472">
        <v>236000</v>
      </c>
      <c r="I381" s="472">
        <v>173452</v>
      </c>
      <c r="J381" s="472">
        <f t="shared" si="15"/>
        <v>62548</v>
      </c>
      <c r="K381" s="472"/>
      <c r="L381" s="472">
        <v>0</v>
      </c>
      <c r="M381" s="512"/>
      <c r="N381" s="513"/>
      <c r="O381" s="515"/>
      <c r="P381" s="306"/>
    </row>
    <row r="382" spans="1:16" s="69" customFormat="1" ht="51.75" customHeight="1">
      <c r="A382" s="301">
        <v>34</v>
      </c>
      <c r="B382" s="296" t="s">
        <v>142</v>
      </c>
      <c r="C382" s="302" t="s">
        <v>486</v>
      </c>
      <c r="D382" s="303" t="s">
        <v>147</v>
      </c>
      <c r="E382" s="304" t="s">
        <v>443</v>
      </c>
      <c r="F382" s="305">
        <v>41638</v>
      </c>
      <c r="G382" s="305">
        <v>42357</v>
      </c>
      <c r="H382" s="472">
        <v>14012694.192599997</v>
      </c>
      <c r="I382" s="472">
        <v>0</v>
      </c>
      <c r="J382" s="472">
        <f t="shared" si="15"/>
        <v>14012694.192599997</v>
      </c>
      <c r="K382" s="472"/>
      <c r="L382" s="472">
        <v>646612.64760000003</v>
      </c>
      <c r="M382" s="512"/>
      <c r="N382" s="513"/>
      <c r="O382" s="514"/>
      <c r="P382" s="306"/>
    </row>
    <row r="383" spans="1:16" s="69" customFormat="1" ht="51.75" customHeight="1">
      <c r="A383" s="301">
        <v>35</v>
      </c>
      <c r="B383" s="296" t="s">
        <v>142</v>
      </c>
      <c r="C383" s="302" t="s">
        <v>487</v>
      </c>
      <c r="D383" s="303" t="s">
        <v>127</v>
      </c>
      <c r="E383" s="304" t="s">
        <v>443</v>
      </c>
      <c r="F383" s="307">
        <v>41701</v>
      </c>
      <c r="G383" s="308">
        <v>42050</v>
      </c>
      <c r="H383" s="472">
        <v>1265179.0906</v>
      </c>
      <c r="I383" s="472">
        <v>1178942.31</v>
      </c>
      <c r="J383" s="472">
        <f t="shared" si="15"/>
        <v>86236.78059999994</v>
      </c>
      <c r="K383" s="472"/>
      <c r="L383" s="472">
        <v>0</v>
      </c>
      <c r="M383" s="512"/>
      <c r="N383" s="513"/>
      <c r="O383" s="515"/>
      <c r="P383" s="306"/>
    </row>
    <row r="384" spans="1:16" s="69" customFormat="1" ht="51.75" customHeight="1">
      <c r="A384" s="301">
        <v>36</v>
      </c>
      <c r="B384" s="296" t="s">
        <v>142</v>
      </c>
      <c r="C384" s="302" t="s">
        <v>488</v>
      </c>
      <c r="D384" s="303" t="s">
        <v>160</v>
      </c>
      <c r="E384" s="304" t="s">
        <v>443</v>
      </c>
      <c r="F384" s="307">
        <v>41813</v>
      </c>
      <c r="G384" s="308" t="s">
        <v>489</v>
      </c>
      <c r="H384" s="472">
        <v>6742520.1062000003</v>
      </c>
      <c r="I384" s="472">
        <v>6176070.3899999997</v>
      </c>
      <c r="J384" s="472">
        <f t="shared" si="15"/>
        <v>566449.71620000061</v>
      </c>
      <c r="K384" s="472"/>
      <c r="L384" s="472">
        <v>0</v>
      </c>
      <c r="M384" s="512"/>
      <c r="N384" s="513"/>
      <c r="O384" s="515"/>
      <c r="P384" s="306"/>
    </row>
    <row r="385" spans="1:16" s="69" customFormat="1" ht="51.75" customHeight="1">
      <c r="A385" s="301">
        <v>37</v>
      </c>
      <c r="B385" s="296" t="s">
        <v>142</v>
      </c>
      <c r="C385" s="302" t="s">
        <v>490</v>
      </c>
      <c r="D385" s="303" t="s">
        <v>39</v>
      </c>
      <c r="E385" s="304" t="s">
        <v>443</v>
      </c>
      <c r="F385" s="307">
        <v>41766</v>
      </c>
      <c r="G385" s="308" t="s">
        <v>491</v>
      </c>
      <c r="H385" s="472">
        <v>2988814.2355999998</v>
      </c>
      <c r="I385" s="472">
        <v>1362136.51</v>
      </c>
      <c r="J385" s="472">
        <f t="shared" si="15"/>
        <v>1626677.7255999998</v>
      </c>
      <c r="K385" s="472"/>
      <c r="L385" s="472">
        <v>732994.28</v>
      </c>
      <c r="M385" s="512"/>
      <c r="N385" s="513"/>
      <c r="O385" s="515"/>
      <c r="P385" s="306"/>
    </row>
    <row r="386" spans="1:16" s="69" customFormat="1" ht="51.75" customHeight="1">
      <c r="A386" s="301">
        <v>38</v>
      </c>
      <c r="B386" s="296" t="s">
        <v>142</v>
      </c>
      <c r="C386" s="302" t="s">
        <v>492</v>
      </c>
      <c r="D386" s="303" t="s">
        <v>312</v>
      </c>
      <c r="E386" s="304" t="s">
        <v>443</v>
      </c>
      <c r="F386" s="307">
        <v>41862</v>
      </c>
      <c r="G386" s="308" t="s">
        <v>493</v>
      </c>
      <c r="H386" s="472">
        <v>2645316.1159999999</v>
      </c>
      <c r="I386" s="472">
        <v>0</v>
      </c>
      <c r="J386" s="472">
        <f t="shared" si="15"/>
        <v>2645316.1159999999</v>
      </c>
      <c r="K386" s="472"/>
      <c r="L386" s="472">
        <v>580897.29119999998</v>
      </c>
      <c r="M386" s="512"/>
      <c r="N386" s="513"/>
      <c r="O386" s="515"/>
      <c r="P386" s="306"/>
    </row>
    <row r="387" spans="1:16" s="69" customFormat="1" ht="78.75" customHeight="1">
      <c r="A387" s="301">
        <v>39</v>
      </c>
      <c r="B387" s="296" t="s">
        <v>142</v>
      </c>
      <c r="C387" s="302" t="s">
        <v>494</v>
      </c>
      <c r="D387" s="303" t="s">
        <v>436</v>
      </c>
      <c r="E387" s="303" t="s">
        <v>445</v>
      </c>
      <c r="F387" s="307">
        <v>41730</v>
      </c>
      <c r="G387" s="308">
        <v>42029</v>
      </c>
      <c r="H387" s="472">
        <v>260780</v>
      </c>
      <c r="I387" s="472">
        <v>0</v>
      </c>
      <c r="J387" s="472">
        <f t="shared" si="15"/>
        <v>260780</v>
      </c>
      <c r="K387" s="472"/>
      <c r="L387" s="472">
        <v>0</v>
      </c>
      <c r="M387" s="512"/>
      <c r="N387" s="513"/>
      <c r="O387" s="515"/>
      <c r="P387" s="306"/>
    </row>
    <row r="388" spans="1:16" s="69" customFormat="1" ht="108" customHeight="1">
      <c r="A388" s="301">
        <v>40</v>
      </c>
      <c r="B388" s="296" t="s">
        <v>142</v>
      </c>
      <c r="C388" s="302" t="s">
        <v>495</v>
      </c>
      <c r="D388" s="303" t="s">
        <v>436</v>
      </c>
      <c r="E388" s="303" t="s">
        <v>445</v>
      </c>
      <c r="F388" s="307">
        <v>41724</v>
      </c>
      <c r="G388" s="308">
        <v>42442</v>
      </c>
      <c r="H388" s="472">
        <v>10496100</v>
      </c>
      <c r="I388" s="472">
        <v>7869247.1600000001</v>
      </c>
      <c r="J388" s="472">
        <f t="shared" si="15"/>
        <v>2626852.84</v>
      </c>
      <c r="K388" s="472"/>
      <c r="L388" s="472">
        <v>0</v>
      </c>
      <c r="M388" s="512"/>
      <c r="N388" s="513"/>
      <c r="O388" s="515"/>
      <c r="P388" s="306"/>
    </row>
    <row r="389" spans="1:16" s="69" customFormat="1" ht="108.75" customHeight="1">
      <c r="A389" s="301">
        <v>41</v>
      </c>
      <c r="B389" s="296" t="s">
        <v>142</v>
      </c>
      <c r="C389" s="302" t="s">
        <v>496</v>
      </c>
      <c r="D389" s="303" t="s">
        <v>436</v>
      </c>
      <c r="E389" s="303" t="s">
        <v>445</v>
      </c>
      <c r="F389" s="307">
        <v>41723</v>
      </c>
      <c r="G389" s="309">
        <v>42122</v>
      </c>
      <c r="H389" s="472">
        <v>1608340</v>
      </c>
      <c r="I389" s="472">
        <v>508603.74</v>
      </c>
      <c r="J389" s="472">
        <f t="shared" si="15"/>
        <v>1099736.26</v>
      </c>
      <c r="K389" s="472"/>
      <c r="L389" s="472">
        <v>0</v>
      </c>
      <c r="M389" s="512"/>
      <c r="N389" s="513"/>
      <c r="O389" s="515"/>
      <c r="P389" s="306"/>
    </row>
    <row r="390" spans="1:16" s="69" customFormat="1" ht="51.75" customHeight="1">
      <c r="A390" s="301">
        <v>42</v>
      </c>
      <c r="B390" s="296" t="s">
        <v>142</v>
      </c>
      <c r="C390" s="302" t="s">
        <v>497</v>
      </c>
      <c r="D390" s="303" t="s">
        <v>436</v>
      </c>
      <c r="E390" s="303" t="s">
        <v>443</v>
      </c>
      <c r="F390" s="307">
        <v>41674</v>
      </c>
      <c r="G390" s="308">
        <v>42033</v>
      </c>
      <c r="H390" s="472">
        <v>811840</v>
      </c>
      <c r="I390" s="472">
        <v>0</v>
      </c>
      <c r="J390" s="472">
        <f t="shared" si="15"/>
        <v>811840</v>
      </c>
      <c r="K390" s="472"/>
      <c r="L390" s="472">
        <v>0</v>
      </c>
      <c r="M390" s="512"/>
      <c r="N390" s="513"/>
      <c r="O390" s="515"/>
      <c r="P390" s="306"/>
    </row>
    <row r="391" spans="1:16" s="69" customFormat="1" ht="87" customHeight="1">
      <c r="A391" s="301">
        <v>43</v>
      </c>
      <c r="B391" s="296" t="s">
        <v>142</v>
      </c>
      <c r="C391" s="302" t="s">
        <v>498</v>
      </c>
      <c r="D391" s="303" t="s">
        <v>351</v>
      </c>
      <c r="E391" s="303" t="s">
        <v>445</v>
      </c>
      <c r="F391" s="307">
        <v>41729</v>
      </c>
      <c r="G391" s="308">
        <v>41938</v>
      </c>
      <c r="H391" s="472">
        <v>302788</v>
      </c>
      <c r="I391" s="472">
        <v>0</v>
      </c>
      <c r="J391" s="472">
        <f t="shared" si="15"/>
        <v>302788</v>
      </c>
      <c r="K391" s="472"/>
      <c r="L391" s="472">
        <v>0</v>
      </c>
      <c r="M391" s="512"/>
      <c r="N391" s="513"/>
      <c r="O391" s="515"/>
      <c r="P391" s="306"/>
    </row>
    <row r="392" spans="1:16" s="69" customFormat="1" ht="72" customHeight="1">
      <c r="A392" s="301">
        <v>44</v>
      </c>
      <c r="B392" s="296" t="s">
        <v>142</v>
      </c>
      <c r="C392" s="302" t="s">
        <v>499</v>
      </c>
      <c r="D392" s="303" t="s">
        <v>436</v>
      </c>
      <c r="E392" s="303" t="s">
        <v>443</v>
      </c>
      <c r="F392" s="308">
        <v>41628</v>
      </c>
      <c r="G392" s="308" t="s">
        <v>500</v>
      </c>
      <c r="H392" s="472">
        <v>43040117.585600004</v>
      </c>
      <c r="I392" s="472">
        <v>35955362.060000002</v>
      </c>
      <c r="J392" s="472">
        <f t="shared" si="15"/>
        <v>7084755.5256000012</v>
      </c>
      <c r="K392" s="472"/>
      <c r="L392" s="472">
        <v>0</v>
      </c>
      <c r="M392" s="512"/>
      <c r="N392" s="513"/>
      <c r="O392" s="515"/>
      <c r="P392" s="306"/>
    </row>
    <row r="393" spans="1:16" s="69" customFormat="1" ht="51.75" customHeight="1">
      <c r="A393" s="301">
        <v>45</v>
      </c>
      <c r="B393" s="296" t="s">
        <v>142</v>
      </c>
      <c r="C393" s="302" t="s">
        <v>501</v>
      </c>
      <c r="D393" s="303" t="s">
        <v>160</v>
      </c>
      <c r="E393" s="303" t="s">
        <v>443</v>
      </c>
      <c r="F393" s="305">
        <v>42650</v>
      </c>
      <c r="G393" s="305">
        <v>43099</v>
      </c>
      <c r="H393" s="472">
        <v>3499004.4754000003</v>
      </c>
      <c r="I393" s="472">
        <v>3461250.2516000001</v>
      </c>
      <c r="J393" s="472">
        <f t="shared" si="15"/>
        <v>37754.223800000269</v>
      </c>
      <c r="K393" s="472"/>
      <c r="L393" s="472">
        <v>0</v>
      </c>
      <c r="M393" s="512"/>
      <c r="N393" s="513"/>
      <c r="O393" s="515"/>
      <c r="P393" s="306"/>
    </row>
    <row r="394" spans="1:16" s="69" customFormat="1" ht="51.75" customHeight="1">
      <c r="A394" s="301">
        <v>46</v>
      </c>
      <c r="B394" s="296" t="s">
        <v>142</v>
      </c>
      <c r="C394" s="302" t="s">
        <v>502</v>
      </c>
      <c r="D394" s="303" t="s">
        <v>503</v>
      </c>
      <c r="E394" s="303" t="s">
        <v>445</v>
      </c>
      <c r="F394" s="305">
        <v>42657</v>
      </c>
      <c r="G394" s="305">
        <v>42856</v>
      </c>
      <c r="H394" s="472">
        <v>516250</v>
      </c>
      <c r="I394" s="472">
        <v>0</v>
      </c>
      <c r="J394" s="472">
        <f t="shared" si="15"/>
        <v>516250</v>
      </c>
      <c r="K394" s="472"/>
      <c r="L394" s="472">
        <v>0</v>
      </c>
      <c r="M394" s="512"/>
      <c r="N394" s="513"/>
      <c r="O394" s="515"/>
      <c r="P394" s="306"/>
    </row>
    <row r="395" spans="1:16" s="69" customFormat="1" ht="51.75" customHeight="1">
      <c r="A395" s="301">
        <v>47</v>
      </c>
      <c r="B395" s="296" t="s">
        <v>142</v>
      </c>
      <c r="C395" s="302" t="s">
        <v>504</v>
      </c>
      <c r="D395" s="303" t="s">
        <v>436</v>
      </c>
      <c r="E395" s="303" t="s">
        <v>443</v>
      </c>
      <c r="F395" s="305">
        <v>40781</v>
      </c>
      <c r="G395" s="305">
        <v>41233</v>
      </c>
      <c r="H395" s="472">
        <v>9913680.2491999995</v>
      </c>
      <c r="I395" s="472">
        <v>9133071.4399999995</v>
      </c>
      <c r="J395" s="472">
        <f t="shared" si="15"/>
        <v>780608.80920000002</v>
      </c>
      <c r="K395" s="472"/>
      <c r="L395" s="472">
        <v>0</v>
      </c>
      <c r="M395" s="512"/>
      <c r="N395" s="513"/>
      <c r="O395" s="515"/>
      <c r="P395" s="306"/>
    </row>
    <row r="396" spans="1:16" s="69" customFormat="1" ht="51.75" customHeight="1">
      <c r="A396" s="301">
        <v>48</v>
      </c>
      <c r="B396" s="296" t="s">
        <v>142</v>
      </c>
      <c r="C396" s="302" t="s">
        <v>505</v>
      </c>
      <c r="D396" s="303" t="s">
        <v>436</v>
      </c>
      <c r="E396" s="303" t="s">
        <v>443</v>
      </c>
      <c r="F396" s="305">
        <v>42776</v>
      </c>
      <c r="G396" s="305">
        <v>43224</v>
      </c>
      <c r="H396" s="472">
        <v>3656946.4605999999</v>
      </c>
      <c r="I396" s="472">
        <v>1257469.4426</v>
      </c>
      <c r="J396" s="472">
        <f t="shared" si="15"/>
        <v>2399477.0180000002</v>
      </c>
      <c r="K396" s="472"/>
      <c r="L396" s="472">
        <v>0</v>
      </c>
      <c r="M396" s="512"/>
      <c r="N396" s="513"/>
      <c r="O396" s="515"/>
      <c r="P396" s="306"/>
    </row>
    <row r="397" spans="1:16" s="69" customFormat="1" ht="51.75" customHeight="1">
      <c r="A397" s="301">
        <v>49</v>
      </c>
      <c r="B397" s="296" t="s">
        <v>142</v>
      </c>
      <c r="C397" s="302" t="s">
        <v>506</v>
      </c>
      <c r="D397" s="303" t="s">
        <v>147</v>
      </c>
      <c r="E397" s="303" t="s">
        <v>443</v>
      </c>
      <c r="F397" s="305">
        <v>42783</v>
      </c>
      <c r="G397" s="305">
        <v>43179</v>
      </c>
      <c r="H397" s="472">
        <v>1103255.2072000001</v>
      </c>
      <c r="I397" s="472">
        <v>868849.19839999988</v>
      </c>
      <c r="J397" s="472">
        <f t="shared" si="15"/>
        <v>234406.00880000019</v>
      </c>
      <c r="K397" s="472"/>
      <c r="L397" s="472">
        <v>0</v>
      </c>
      <c r="M397" s="512"/>
      <c r="N397" s="513"/>
      <c r="O397" s="515"/>
      <c r="P397" s="306"/>
    </row>
    <row r="398" spans="1:16" s="69" customFormat="1" ht="51.75" customHeight="1">
      <c r="A398" s="301">
        <v>50</v>
      </c>
      <c r="B398" s="296" t="s">
        <v>142</v>
      </c>
      <c r="C398" s="302" t="s">
        <v>507</v>
      </c>
      <c r="D398" s="303" t="s">
        <v>160</v>
      </c>
      <c r="E398" s="303" t="s">
        <v>443</v>
      </c>
      <c r="F398" s="305">
        <v>42667</v>
      </c>
      <c r="G398" s="305">
        <v>43227</v>
      </c>
      <c r="H398" s="472">
        <v>9891902.9361999985</v>
      </c>
      <c r="I398" s="472">
        <v>9674903.8609999996</v>
      </c>
      <c r="J398" s="472">
        <f t="shared" si="15"/>
        <v>216999.07519999892</v>
      </c>
      <c r="K398" s="472"/>
      <c r="L398" s="472">
        <v>0</v>
      </c>
      <c r="M398" s="512"/>
      <c r="N398" s="513"/>
      <c r="O398" s="515"/>
      <c r="P398" s="306"/>
    </row>
    <row r="399" spans="1:16" s="69" customFormat="1" ht="69" customHeight="1">
      <c r="A399" s="301">
        <v>51</v>
      </c>
      <c r="B399" s="296" t="s">
        <v>142</v>
      </c>
      <c r="C399" s="302" t="s">
        <v>508</v>
      </c>
      <c r="D399" s="303" t="s">
        <v>312</v>
      </c>
      <c r="E399" s="303" t="s">
        <v>445</v>
      </c>
      <c r="F399" s="305">
        <v>42551</v>
      </c>
      <c r="G399" s="305">
        <v>42671</v>
      </c>
      <c r="H399" s="472">
        <v>36875</v>
      </c>
      <c r="I399" s="472">
        <v>0</v>
      </c>
      <c r="J399" s="472">
        <f t="shared" si="15"/>
        <v>36875</v>
      </c>
      <c r="K399" s="472"/>
      <c r="L399" s="472">
        <v>0</v>
      </c>
      <c r="M399" s="512"/>
      <c r="N399" s="513"/>
      <c r="O399" s="515"/>
      <c r="P399" s="306"/>
    </row>
    <row r="400" spans="1:16" s="69" customFormat="1" ht="72.75" customHeight="1">
      <c r="A400" s="301">
        <v>52</v>
      </c>
      <c r="B400" s="296" t="s">
        <v>142</v>
      </c>
      <c r="C400" s="302" t="s">
        <v>509</v>
      </c>
      <c r="D400" s="303" t="s">
        <v>436</v>
      </c>
      <c r="E400" s="303" t="s">
        <v>445</v>
      </c>
      <c r="F400" s="305">
        <v>41200</v>
      </c>
      <c r="G400" s="305">
        <v>41259</v>
      </c>
      <c r="H400" s="472">
        <v>35400</v>
      </c>
      <c r="I400" s="472">
        <v>0</v>
      </c>
      <c r="J400" s="472">
        <f t="shared" si="15"/>
        <v>35400</v>
      </c>
      <c r="K400" s="472"/>
      <c r="L400" s="472">
        <v>0</v>
      </c>
      <c r="M400" s="512"/>
      <c r="N400" s="513"/>
      <c r="O400" s="515"/>
      <c r="P400" s="306"/>
    </row>
    <row r="401" spans="1:16" s="69" customFormat="1" ht="103.5" customHeight="1">
      <c r="A401" s="301">
        <v>53</v>
      </c>
      <c r="B401" s="296" t="s">
        <v>142</v>
      </c>
      <c r="C401" s="302" t="s">
        <v>510</v>
      </c>
      <c r="D401" s="303" t="s">
        <v>160</v>
      </c>
      <c r="E401" s="303" t="s">
        <v>445</v>
      </c>
      <c r="F401" s="305">
        <v>41282</v>
      </c>
      <c r="G401" s="305">
        <v>41431</v>
      </c>
      <c r="H401" s="472">
        <v>112100</v>
      </c>
      <c r="I401" s="472">
        <v>0</v>
      </c>
      <c r="J401" s="472">
        <f t="shared" si="15"/>
        <v>112100</v>
      </c>
      <c r="K401" s="472"/>
      <c r="L401" s="472">
        <v>0</v>
      </c>
      <c r="M401" s="512"/>
      <c r="N401" s="513"/>
      <c r="O401" s="515"/>
      <c r="P401" s="306"/>
    </row>
    <row r="402" spans="1:16" s="69" customFormat="1" ht="51.75" customHeight="1">
      <c r="A402" s="301">
        <v>54</v>
      </c>
      <c r="B402" s="296" t="s">
        <v>142</v>
      </c>
      <c r="C402" s="302" t="s">
        <v>511</v>
      </c>
      <c r="D402" s="303" t="s">
        <v>417</v>
      </c>
      <c r="E402" s="303" t="s">
        <v>445</v>
      </c>
      <c r="F402" s="305">
        <v>42088</v>
      </c>
      <c r="G402" s="305">
        <v>42544</v>
      </c>
      <c r="H402" s="472">
        <v>324500</v>
      </c>
      <c r="I402" s="472">
        <v>99916.67</v>
      </c>
      <c r="J402" s="472">
        <f t="shared" si="15"/>
        <v>224583.33000000002</v>
      </c>
      <c r="K402" s="472"/>
      <c r="L402" s="472">
        <v>0</v>
      </c>
      <c r="M402" s="512"/>
      <c r="N402" s="513"/>
      <c r="O402" s="515"/>
      <c r="P402" s="306"/>
    </row>
    <row r="403" spans="1:16" s="69" customFormat="1" ht="51.75" customHeight="1">
      <c r="A403" s="301">
        <v>55</v>
      </c>
      <c r="B403" s="296" t="s">
        <v>142</v>
      </c>
      <c r="C403" s="302" t="s">
        <v>512</v>
      </c>
      <c r="D403" s="303" t="s">
        <v>436</v>
      </c>
      <c r="E403" s="303" t="s">
        <v>443</v>
      </c>
      <c r="F403" s="305">
        <v>42873</v>
      </c>
      <c r="G403" s="305">
        <v>43472</v>
      </c>
      <c r="H403" s="472">
        <v>7414323.7242000001</v>
      </c>
      <c r="I403" s="472">
        <v>5070445.9223999996</v>
      </c>
      <c r="J403" s="472">
        <f t="shared" si="15"/>
        <v>2343877.8018000005</v>
      </c>
      <c r="K403" s="472"/>
      <c r="L403" s="472">
        <v>0</v>
      </c>
      <c r="M403" s="512"/>
      <c r="N403" s="513"/>
      <c r="O403" s="515"/>
      <c r="P403" s="306"/>
    </row>
    <row r="404" spans="1:16" s="69" customFormat="1" ht="51.75" customHeight="1">
      <c r="A404" s="301">
        <v>56</v>
      </c>
      <c r="B404" s="296" t="s">
        <v>142</v>
      </c>
      <c r="C404" s="302" t="s">
        <v>513</v>
      </c>
      <c r="D404" s="303" t="s">
        <v>163</v>
      </c>
      <c r="E404" s="303" t="s">
        <v>443</v>
      </c>
      <c r="F404" s="305">
        <v>42943</v>
      </c>
      <c r="G404" s="305">
        <v>43343</v>
      </c>
      <c r="H404" s="472">
        <v>2991020.2692</v>
      </c>
      <c r="I404" s="472">
        <v>2884534.0382000003</v>
      </c>
      <c r="J404" s="472">
        <f t="shared" si="15"/>
        <v>106486.23099999968</v>
      </c>
      <c r="K404" s="472"/>
      <c r="L404" s="472">
        <v>0</v>
      </c>
      <c r="M404" s="512"/>
      <c r="N404" s="513"/>
      <c r="O404" s="515"/>
      <c r="P404" s="306"/>
    </row>
    <row r="405" spans="1:16" s="69" customFormat="1" ht="51.75" customHeight="1">
      <c r="A405" s="301">
        <v>57</v>
      </c>
      <c r="B405" s="296" t="s">
        <v>142</v>
      </c>
      <c r="C405" s="302" t="s">
        <v>514</v>
      </c>
      <c r="D405" s="303" t="s">
        <v>45</v>
      </c>
      <c r="E405" s="303" t="s">
        <v>443</v>
      </c>
      <c r="F405" s="305">
        <v>43005</v>
      </c>
      <c r="G405" s="305">
        <v>43455</v>
      </c>
      <c r="H405" s="472">
        <v>2484047.5236</v>
      </c>
      <c r="I405" s="472">
        <v>2088983.7886000001</v>
      </c>
      <c r="J405" s="472">
        <f t="shared" si="15"/>
        <v>395063.73499999987</v>
      </c>
      <c r="K405" s="472"/>
      <c r="L405" s="472">
        <v>394959.21600000001</v>
      </c>
      <c r="M405" s="512"/>
      <c r="N405" s="513"/>
      <c r="O405" s="515"/>
      <c r="P405" s="306"/>
    </row>
    <row r="406" spans="1:16" s="69" customFormat="1" ht="99.75" customHeight="1">
      <c r="A406" s="301">
        <v>58</v>
      </c>
      <c r="B406" s="296" t="s">
        <v>142</v>
      </c>
      <c r="C406" s="302" t="s">
        <v>515</v>
      </c>
      <c r="D406" s="303" t="s">
        <v>160</v>
      </c>
      <c r="E406" s="303" t="s">
        <v>445</v>
      </c>
      <c r="F406" s="305">
        <v>42947</v>
      </c>
      <c r="G406" s="305">
        <v>43246</v>
      </c>
      <c r="H406" s="472">
        <v>326860</v>
      </c>
      <c r="I406" s="472">
        <v>38951.74</v>
      </c>
      <c r="J406" s="472">
        <f t="shared" si="15"/>
        <v>287908.26</v>
      </c>
      <c r="K406" s="472"/>
      <c r="L406" s="472">
        <v>0</v>
      </c>
      <c r="M406" s="512"/>
      <c r="N406" s="513"/>
      <c r="O406" s="515"/>
      <c r="P406" s="306"/>
    </row>
    <row r="407" spans="1:16" s="69" customFormat="1" ht="81" customHeight="1">
      <c r="A407" s="301">
        <v>59</v>
      </c>
      <c r="B407" s="296" t="s">
        <v>142</v>
      </c>
      <c r="C407" s="302" t="s">
        <v>516</v>
      </c>
      <c r="D407" s="303" t="s">
        <v>436</v>
      </c>
      <c r="E407" s="303" t="s">
        <v>445</v>
      </c>
      <c r="F407" s="305">
        <v>43084</v>
      </c>
      <c r="G407" s="305">
        <v>43293</v>
      </c>
      <c r="H407" s="472">
        <v>255824</v>
      </c>
      <c r="I407" s="472">
        <v>0</v>
      </c>
      <c r="J407" s="472">
        <f t="shared" si="15"/>
        <v>255824</v>
      </c>
      <c r="K407" s="472"/>
      <c r="L407" s="472">
        <v>229565.48</v>
      </c>
      <c r="M407" s="512"/>
      <c r="N407" s="513"/>
      <c r="O407" s="515"/>
      <c r="P407" s="306"/>
    </row>
    <row r="408" spans="1:16" s="69" customFormat="1" ht="51.75" customHeight="1">
      <c r="A408" s="301">
        <v>60</v>
      </c>
      <c r="B408" s="296" t="s">
        <v>142</v>
      </c>
      <c r="C408" s="302" t="s">
        <v>517</v>
      </c>
      <c r="D408" s="303" t="s">
        <v>436</v>
      </c>
      <c r="E408" s="303" t="s">
        <v>443</v>
      </c>
      <c r="F408" s="305">
        <v>43091</v>
      </c>
      <c r="G408" s="305">
        <v>43395</v>
      </c>
      <c r="H408" s="472">
        <v>641206.56019999995</v>
      </c>
      <c r="I408" s="472">
        <v>438285.52379999997</v>
      </c>
      <c r="J408" s="472">
        <f t="shared" si="15"/>
        <v>202921.03639999998</v>
      </c>
      <c r="K408" s="472"/>
      <c r="L408" s="472">
        <v>0</v>
      </c>
      <c r="M408" s="512"/>
      <c r="N408" s="513"/>
      <c r="O408" s="515"/>
      <c r="P408" s="306"/>
    </row>
    <row r="409" spans="1:16" s="69" customFormat="1" ht="51.75" customHeight="1">
      <c r="A409" s="301">
        <v>61</v>
      </c>
      <c r="B409" s="296" t="s">
        <v>142</v>
      </c>
      <c r="C409" s="302" t="s">
        <v>518</v>
      </c>
      <c r="D409" s="303" t="s">
        <v>456</v>
      </c>
      <c r="E409" s="303" t="s">
        <v>443</v>
      </c>
      <c r="F409" s="305">
        <v>43112</v>
      </c>
      <c r="G409" s="305">
        <v>43461</v>
      </c>
      <c r="H409" s="472">
        <v>3050859.3082000003</v>
      </c>
      <c r="I409" s="472">
        <v>254823.99</v>
      </c>
      <c r="J409" s="472">
        <f t="shared" si="15"/>
        <v>2796035.3182000006</v>
      </c>
      <c r="K409" s="472"/>
      <c r="L409" s="472">
        <v>1281839.1211999999</v>
      </c>
      <c r="M409" s="512"/>
      <c r="N409" s="513"/>
      <c r="O409" s="515"/>
      <c r="P409" s="306"/>
    </row>
    <row r="410" spans="1:16" s="69" customFormat="1" ht="51.75" customHeight="1">
      <c r="A410" s="301">
        <v>62</v>
      </c>
      <c r="B410" s="296" t="s">
        <v>142</v>
      </c>
      <c r="C410" s="302" t="s">
        <v>519</v>
      </c>
      <c r="D410" s="303" t="s">
        <v>312</v>
      </c>
      <c r="E410" s="303" t="s">
        <v>443</v>
      </c>
      <c r="F410" s="305">
        <v>43188</v>
      </c>
      <c r="G410" s="305">
        <v>43427</v>
      </c>
      <c r="H410" s="472">
        <v>1545743.3599999999</v>
      </c>
      <c r="I410" s="472">
        <v>780428.77</v>
      </c>
      <c r="J410" s="472">
        <f t="shared" si="15"/>
        <v>765314.58999999985</v>
      </c>
      <c r="K410" s="472"/>
      <c r="L410" s="472">
        <v>633333.08099999989</v>
      </c>
      <c r="M410" s="512"/>
      <c r="N410" s="513"/>
      <c r="O410" s="515"/>
      <c r="P410" s="306"/>
    </row>
    <row r="411" spans="1:16" s="69" customFormat="1" ht="51.75" customHeight="1">
      <c r="A411" s="301">
        <v>63</v>
      </c>
      <c r="B411" s="296" t="s">
        <v>142</v>
      </c>
      <c r="C411" s="302" t="s">
        <v>520</v>
      </c>
      <c r="D411" s="303" t="s">
        <v>417</v>
      </c>
      <c r="E411" s="303" t="s">
        <v>443</v>
      </c>
      <c r="F411" s="305">
        <v>43004</v>
      </c>
      <c r="G411" s="305">
        <v>43754</v>
      </c>
      <c r="H411" s="472">
        <v>16030970.699999999</v>
      </c>
      <c r="I411" s="472">
        <v>7652037.1213999987</v>
      </c>
      <c r="J411" s="472">
        <f t="shared" si="15"/>
        <v>8378933.5786000006</v>
      </c>
      <c r="K411" s="472"/>
      <c r="L411" s="472">
        <v>0</v>
      </c>
      <c r="M411" s="512"/>
      <c r="N411" s="513"/>
      <c r="O411" s="515"/>
      <c r="P411" s="306"/>
    </row>
    <row r="412" spans="1:16" s="69" customFormat="1" ht="51.75" customHeight="1">
      <c r="A412" s="301">
        <v>64</v>
      </c>
      <c r="B412" s="296" t="s">
        <v>142</v>
      </c>
      <c r="C412" s="302" t="s">
        <v>521</v>
      </c>
      <c r="D412" s="303" t="s">
        <v>436</v>
      </c>
      <c r="E412" s="303" t="s">
        <v>443</v>
      </c>
      <c r="F412" s="305">
        <v>43021</v>
      </c>
      <c r="G412" s="305">
        <v>43370</v>
      </c>
      <c r="H412" s="472">
        <v>2478000</v>
      </c>
      <c r="I412" s="472">
        <v>439137.83</v>
      </c>
      <c r="J412" s="472">
        <f t="shared" si="15"/>
        <v>2038862.17</v>
      </c>
      <c r="K412" s="472"/>
      <c r="L412" s="472">
        <v>0</v>
      </c>
      <c r="M412" s="512"/>
      <c r="N412" s="513"/>
      <c r="O412" s="515"/>
      <c r="P412" s="306"/>
    </row>
    <row r="413" spans="1:16" s="69" customFormat="1" ht="68.25" customHeight="1">
      <c r="A413" s="301">
        <v>65</v>
      </c>
      <c r="B413" s="296" t="s">
        <v>142</v>
      </c>
      <c r="C413" s="302" t="s">
        <v>522</v>
      </c>
      <c r="D413" s="303" t="s">
        <v>456</v>
      </c>
      <c r="E413" s="303" t="s">
        <v>443</v>
      </c>
      <c r="F413" s="305">
        <v>42860</v>
      </c>
      <c r="G413" s="305">
        <v>43284</v>
      </c>
      <c r="H413" s="472">
        <v>106200</v>
      </c>
      <c r="I413" s="472">
        <v>0</v>
      </c>
      <c r="J413" s="472">
        <f t="shared" si="15"/>
        <v>106200</v>
      </c>
      <c r="K413" s="472"/>
      <c r="L413" s="472">
        <v>106200</v>
      </c>
      <c r="M413" s="512"/>
      <c r="N413" s="513"/>
      <c r="O413" s="515"/>
      <c r="P413" s="306"/>
    </row>
    <row r="414" spans="1:16" s="69" customFormat="1" ht="51.75" customHeight="1">
      <c r="A414" s="301">
        <v>66</v>
      </c>
      <c r="B414" s="296" t="s">
        <v>142</v>
      </c>
      <c r="C414" s="302" t="s">
        <v>523</v>
      </c>
      <c r="D414" s="303" t="s">
        <v>456</v>
      </c>
      <c r="E414" s="303" t="s">
        <v>443</v>
      </c>
      <c r="F414" s="305">
        <v>43259</v>
      </c>
      <c r="G414" s="305">
        <v>43407</v>
      </c>
      <c r="H414" s="472">
        <v>2670728.3851999999</v>
      </c>
      <c r="I414" s="472">
        <v>2135704.9700000002</v>
      </c>
      <c r="J414" s="472">
        <f t="shared" si="15"/>
        <v>535023.4151999997</v>
      </c>
      <c r="K414" s="472"/>
      <c r="L414" s="472">
        <v>375862.13139999995</v>
      </c>
      <c r="M414" s="512"/>
      <c r="N414" s="513"/>
      <c r="O414" s="515"/>
      <c r="P414" s="306"/>
    </row>
    <row r="415" spans="1:16" s="69" customFormat="1" ht="51.75" customHeight="1">
      <c r="A415" s="301">
        <v>67</v>
      </c>
      <c r="B415" s="296" t="s">
        <v>142</v>
      </c>
      <c r="C415" s="302" t="s">
        <v>524</v>
      </c>
      <c r="D415" s="303" t="s">
        <v>436</v>
      </c>
      <c r="E415" s="303" t="s">
        <v>443</v>
      </c>
      <c r="F415" s="305">
        <v>43269</v>
      </c>
      <c r="G415" s="305">
        <v>43718</v>
      </c>
      <c r="H415" s="472">
        <v>5250000</v>
      </c>
      <c r="I415" s="472">
        <v>804405.62</v>
      </c>
      <c r="J415" s="472">
        <f t="shared" ref="J415:J446" si="16">H415-I415</f>
        <v>4445594.38</v>
      </c>
      <c r="K415" s="472"/>
      <c r="L415" s="472">
        <v>1146662.9231999998</v>
      </c>
      <c r="M415" s="512"/>
      <c r="N415" s="513"/>
      <c r="O415" s="515"/>
      <c r="P415" s="310"/>
    </row>
    <row r="416" spans="1:16" s="69" customFormat="1" ht="84.75" customHeight="1">
      <c r="A416" s="301">
        <v>68</v>
      </c>
      <c r="B416" s="296" t="s">
        <v>142</v>
      </c>
      <c r="C416" s="302" t="s">
        <v>525</v>
      </c>
      <c r="D416" s="303" t="s">
        <v>456</v>
      </c>
      <c r="E416" s="303" t="s">
        <v>445</v>
      </c>
      <c r="F416" s="305">
        <v>43347</v>
      </c>
      <c r="G416" s="305">
        <v>43946</v>
      </c>
      <c r="H416" s="472">
        <v>35388747.4256</v>
      </c>
      <c r="I416" s="472">
        <v>7879715.7000000002</v>
      </c>
      <c r="J416" s="472">
        <f t="shared" si="16"/>
        <v>27509031.7256</v>
      </c>
      <c r="K416" s="472"/>
      <c r="L416" s="472">
        <v>2496516.0172000001</v>
      </c>
      <c r="M416" s="512"/>
      <c r="N416" s="513"/>
      <c r="O416" s="515"/>
      <c r="P416" s="306"/>
    </row>
    <row r="417" spans="1:16" s="69" customFormat="1" ht="75.75" customHeight="1">
      <c r="A417" s="301">
        <v>69</v>
      </c>
      <c r="B417" s="296" t="s">
        <v>142</v>
      </c>
      <c r="C417" s="302" t="s">
        <v>526</v>
      </c>
      <c r="D417" s="303" t="s">
        <v>436</v>
      </c>
      <c r="E417" s="303" t="s">
        <v>445</v>
      </c>
      <c r="F417" s="305"/>
      <c r="G417" s="305"/>
      <c r="H417" s="472">
        <v>298894</v>
      </c>
      <c r="I417" s="472">
        <v>0</v>
      </c>
      <c r="J417" s="472">
        <f t="shared" si="16"/>
        <v>298894</v>
      </c>
      <c r="K417" s="472"/>
      <c r="L417" s="472">
        <v>0</v>
      </c>
      <c r="M417" s="512"/>
      <c r="N417" s="513"/>
      <c r="O417" s="515"/>
      <c r="P417" s="306"/>
    </row>
    <row r="418" spans="1:16" s="69" customFormat="1" ht="51.75" customHeight="1">
      <c r="A418" s="301">
        <v>70</v>
      </c>
      <c r="B418" s="296" t="s">
        <v>142</v>
      </c>
      <c r="C418" s="302" t="s">
        <v>527</v>
      </c>
      <c r="D418" s="303" t="s">
        <v>456</v>
      </c>
      <c r="E418" s="303" t="s">
        <v>443</v>
      </c>
      <c r="F418" s="305">
        <v>43357</v>
      </c>
      <c r="G418" s="305">
        <v>43906</v>
      </c>
      <c r="H418" s="472">
        <v>11229552.375800001</v>
      </c>
      <c r="I418" s="472">
        <v>1443291.6063999999</v>
      </c>
      <c r="J418" s="472">
        <f t="shared" si="16"/>
        <v>9786260.7694000006</v>
      </c>
      <c r="K418" s="472"/>
      <c r="L418" s="472">
        <v>2631958.7889999999</v>
      </c>
      <c r="M418" s="512"/>
      <c r="N418" s="513"/>
      <c r="O418" s="515"/>
      <c r="P418" s="306"/>
    </row>
    <row r="419" spans="1:16" s="69" customFormat="1" ht="64.5" customHeight="1">
      <c r="A419" s="301">
        <v>71</v>
      </c>
      <c r="B419" s="296" t="s">
        <v>142</v>
      </c>
      <c r="C419" s="302" t="s">
        <v>528</v>
      </c>
      <c r="D419" s="303" t="s">
        <v>312</v>
      </c>
      <c r="E419" s="303" t="s">
        <v>443</v>
      </c>
      <c r="F419" s="305">
        <v>43326</v>
      </c>
      <c r="G419" s="305">
        <v>43775</v>
      </c>
      <c r="H419" s="472">
        <v>2586457.9653999996</v>
      </c>
      <c r="I419" s="472">
        <v>364845.99359999999</v>
      </c>
      <c r="J419" s="472">
        <f t="shared" si="16"/>
        <v>2221611.9717999995</v>
      </c>
      <c r="K419" s="472"/>
      <c r="L419" s="472">
        <v>0</v>
      </c>
      <c r="M419" s="512"/>
      <c r="N419" s="513"/>
      <c r="O419" s="515"/>
      <c r="P419" s="306"/>
    </row>
    <row r="420" spans="1:16" s="69" customFormat="1" ht="70.5" customHeight="1">
      <c r="A420" s="301">
        <v>72</v>
      </c>
      <c r="B420" s="296" t="s">
        <v>142</v>
      </c>
      <c r="C420" s="302" t="s">
        <v>529</v>
      </c>
      <c r="D420" s="303" t="s">
        <v>417</v>
      </c>
      <c r="E420" s="303" t="s">
        <v>445</v>
      </c>
      <c r="F420" s="305"/>
      <c r="G420" s="305"/>
      <c r="H420" s="472">
        <v>441792</v>
      </c>
      <c r="I420" s="472">
        <v>0</v>
      </c>
      <c r="J420" s="472">
        <f t="shared" si="16"/>
        <v>441792</v>
      </c>
      <c r="K420" s="472"/>
      <c r="L420" s="472">
        <v>0</v>
      </c>
      <c r="M420" s="512"/>
      <c r="N420" s="513"/>
      <c r="O420" s="515"/>
      <c r="P420" s="306"/>
    </row>
    <row r="421" spans="1:16" s="69" customFormat="1" ht="92.25" customHeight="1">
      <c r="A421" s="301">
        <v>73</v>
      </c>
      <c r="B421" s="296" t="s">
        <v>142</v>
      </c>
      <c r="C421" s="302" t="s">
        <v>530</v>
      </c>
      <c r="D421" s="311" t="s">
        <v>160</v>
      </c>
      <c r="E421" s="311" t="s">
        <v>443</v>
      </c>
      <c r="F421" s="305">
        <v>43386</v>
      </c>
      <c r="G421" s="305">
        <v>43751</v>
      </c>
      <c r="H421" s="472">
        <v>233254.37599999999</v>
      </c>
      <c r="I421" s="472">
        <v>40278.480000000003</v>
      </c>
      <c r="J421" s="472">
        <f t="shared" si="16"/>
        <v>192975.89599999998</v>
      </c>
      <c r="K421" s="472"/>
      <c r="L421" s="472">
        <v>38595.133199999997</v>
      </c>
      <c r="M421" s="512"/>
      <c r="N421" s="513"/>
      <c r="O421" s="515"/>
      <c r="P421" s="306"/>
    </row>
    <row r="422" spans="1:16" s="69" customFormat="1" ht="51.75" customHeight="1">
      <c r="A422" s="301">
        <v>74</v>
      </c>
      <c r="B422" s="296" t="s">
        <v>142</v>
      </c>
      <c r="C422" s="302" t="s">
        <v>531</v>
      </c>
      <c r="D422" s="311" t="s">
        <v>436</v>
      </c>
      <c r="E422" s="311" t="s">
        <v>445</v>
      </c>
      <c r="F422" s="305">
        <v>43252</v>
      </c>
      <c r="G422" s="305">
        <v>43341</v>
      </c>
      <c r="H422" s="472">
        <v>121305.88800000001</v>
      </c>
      <c r="I422" s="472">
        <v>21469.74</v>
      </c>
      <c r="J422" s="472">
        <f t="shared" si="16"/>
        <v>99836.148000000001</v>
      </c>
      <c r="K422" s="472"/>
      <c r="L422" s="472">
        <v>85878.95</v>
      </c>
      <c r="M422" s="512"/>
      <c r="N422" s="513"/>
      <c r="O422" s="515"/>
      <c r="P422" s="306"/>
    </row>
    <row r="423" spans="1:16" s="69" customFormat="1" ht="51.75" customHeight="1">
      <c r="A423" s="301">
        <v>75</v>
      </c>
      <c r="B423" s="296" t="s">
        <v>142</v>
      </c>
      <c r="C423" s="302" t="s">
        <v>532</v>
      </c>
      <c r="D423" s="311" t="s">
        <v>333</v>
      </c>
      <c r="E423" s="311" t="s">
        <v>443</v>
      </c>
      <c r="F423" s="305">
        <v>43350</v>
      </c>
      <c r="G423" s="305">
        <v>43800</v>
      </c>
      <c r="H423" s="472">
        <v>1125665.1654000001</v>
      </c>
      <c r="I423" s="472">
        <v>326664.8162</v>
      </c>
      <c r="J423" s="472">
        <f t="shared" si="16"/>
        <v>799000.34920000006</v>
      </c>
      <c r="K423" s="472"/>
      <c r="L423" s="472">
        <v>0</v>
      </c>
      <c r="M423" s="512"/>
      <c r="N423" s="513"/>
      <c r="O423" s="515"/>
      <c r="P423" s="306"/>
    </row>
    <row r="424" spans="1:16" s="69" customFormat="1" ht="51.75" customHeight="1">
      <c r="A424" s="301">
        <v>76</v>
      </c>
      <c r="B424" s="296" t="s">
        <v>142</v>
      </c>
      <c r="C424" s="302" t="s">
        <v>533</v>
      </c>
      <c r="D424" s="311" t="s">
        <v>160</v>
      </c>
      <c r="E424" s="311" t="s">
        <v>534</v>
      </c>
      <c r="F424" s="305">
        <v>43326</v>
      </c>
      <c r="G424" s="305">
        <v>43446</v>
      </c>
      <c r="H424" s="472">
        <v>885492.7797999999</v>
      </c>
      <c r="I424" s="472">
        <v>867154.34079999989</v>
      </c>
      <c r="J424" s="472">
        <f t="shared" si="16"/>
        <v>18338.439000000013</v>
      </c>
      <c r="K424" s="472"/>
      <c r="L424" s="472">
        <v>0</v>
      </c>
      <c r="M424" s="512"/>
      <c r="N424" s="513"/>
      <c r="O424" s="515"/>
      <c r="P424" s="306"/>
    </row>
    <row r="425" spans="1:16" s="69" customFormat="1" ht="51.75" customHeight="1">
      <c r="A425" s="301">
        <v>77</v>
      </c>
      <c r="B425" s="296" t="s">
        <v>142</v>
      </c>
      <c r="C425" s="302" t="s">
        <v>535</v>
      </c>
      <c r="D425" s="311" t="s">
        <v>436</v>
      </c>
      <c r="E425" s="311" t="s">
        <v>443</v>
      </c>
      <c r="F425" s="305">
        <v>43385</v>
      </c>
      <c r="G425" s="305">
        <v>43379</v>
      </c>
      <c r="H425" s="472">
        <v>2872906.3047999996</v>
      </c>
      <c r="I425" s="472">
        <v>207080.98479999998</v>
      </c>
      <c r="J425" s="472">
        <f t="shared" si="16"/>
        <v>2665825.3199999994</v>
      </c>
      <c r="K425" s="472"/>
      <c r="L425" s="472">
        <v>310051.74959999992</v>
      </c>
      <c r="M425" s="512"/>
      <c r="N425" s="513"/>
      <c r="O425" s="515"/>
      <c r="P425" s="306"/>
    </row>
    <row r="426" spans="1:16" s="69" customFormat="1" ht="59.25" customHeight="1">
      <c r="A426" s="301">
        <v>78</v>
      </c>
      <c r="B426" s="296" t="s">
        <v>142</v>
      </c>
      <c r="C426" s="302" t="s">
        <v>536</v>
      </c>
      <c r="D426" s="311" t="s">
        <v>449</v>
      </c>
      <c r="E426" s="311" t="s">
        <v>443</v>
      </c>
      <c r="F426" s="305">
        <v>43448</v>
      </c>
      <c r="G426" s="305">
        <v>43595</v>
      </c>
      <c r="H426" s="472">
        <v>205910</v>
      </c>
      <c r="I426" s="472">
        <v>0</v>
      </c>
      <c r="J426" s="472">
        <f t="shared" si="16"/>
        <v>205910</v>
      </c>
      <c r="K426" s="472"/>
      <c r="L426" s="472">
        <v>0</v>
      </c>
      <c r="M426" s="512"/>
      <c r="N426" s="513"/>
      <c r="O426" s="515"/>
      <c r="P426" s="306"/>
    </row>
    <row r="427" spans="1:16" s="69" customFormat="1" ht="51.75" customHeight="1">
      <c r="A427" s="301">
        <v>79</v>
      </c>
      <c r="B427" s="296" t="s">
        <v>142</v>
      </c>
      <c r="C427" s="302" t="s">
        <v>537</v>
      </c>
      <c r="D427" s="311" t="s">
        <v>417</v>
      </c>
      <c r="E427" s="311" t="s">
        <v>445</v>
      </c>
      <c r="F427" s="305"/>
      <c r="G427" s="312"/>
      <c r="H427" s="472">
        <v>435302</v>
      </c>
      <c r="I427" s="472">
        <v>0</v>
      </c>
      <c r="J427" s="472">
        <f t="shared" si="16"/>
        <v>435302</v>
      </c>
      <c r="K427" s="472"/>
      <c r="L427" s="472">
        <v>0</v>
      </c>
      <c r="M427" s="512"/>
      <c r="N427" s="513"/>
      <c r="O427" s="515"/>
      <c r="P427" s="306"/>
    </row>
    <row r="428" spans="1:16" s="69" customFormat="1" ht="51.75" customHeight="1">
      <c r="A428" s="301">
        <v>80</v>
      </c>
      <c r="B428" s="296" t="s">
        <v>142</v>
      </c>
      <c r="C428" s="302" t="s">
        <v>538</v>
      </c>
      <c r="D428" s="311" t="s">
        <v>456</v>
      </c>
      <c r="E428" s="303" t="s">
        <v>443</v>
      </c>
      <c r="F428" s="313"/>
      <c r="G428" s="313"/>
      <c r="H428" s="472">
        <v>11992322.182</v>
      </c>
      <c r="I428" s="472">
        <v>0</v>
      </c>
      <c r="J428" s="472">
        <f t="shared" si="16"/>
        <v>11992322.182</v>
      </c>
      <c r="K428" s="472"/>
      <c r="L428" s="472">
        <v>3430491.8699999996</v>
      </c>
      <c r="M428" s="512"/>
      <c r="N428" s="513"/>
      <c r="O428" s="515"/>
      <c r="P428" s="306"/>
    </row>
    <row r="429" spans="1:16" s="69" customFormat="1" ht="51.75" customHeight="1">
      <c r="A429" s="301">
        <v>81</v>
      </c>
      <c r="B429" s="296" t="s">
        <v>142</v>
      </c>
      <c r="C429" s="302" t="s">
        <v>539</v>
      </c>
      <c r="D429" s="311" t="s">
        <v>456</v>
      </c>
      <c r="E429" s="303" t="s">
        <v>445</v>
      </c>
      <c r="F429" s="305">
        <v>43413</v>
      </c>
      <c r="G429" s="305">
        <v>44017</v>
      </c>
      <c r="H429" s="472">
        <v>17813798.739799999</v>
      </c>
      <c r="I429" s="472">
        <v>0</v>
      </c>
      <c r="J429" s="472">
        <f t="shared" si="16"/>
        <v>17813798.739799999</v>
      </c>
      <c r="K429" s="472"/>
      <c r="L429" s="472">
        <v>0</v>
      </c>
      <c r="M429" s="512"/>
      <c r="N429" s="513"/>
      <c r="O429" s="515"/>
      <c r="P429" s="306"/>
    </row>
    <row r="430" spans="1:16" s="69" customFormat="1" ht="51.75" customHeight="1">
      <c r="A430" s="301">
        <v>82</v>
      </c>
      <c r="B430" s="296" t="s">
        <v>142</v>
      </c>
      <c r="C430" s="302" t="s">
        <v>540</v>
      </c>
      <c r="D430" s="311" t="s">
        <v>436</v>
      </c>
      <c r="E430" s="311" t="s">
        <v>443</v>
      </c>
      <c r="F430" s="305">
        <v>43413</v>
      </c>
      <c r="G430" s="305">
        <v>43812</v>
      </c>
      <c r="H430" s="472">
        <v>1824799.4241999998</v>
      </c>
      <c r="I430" s="472">
        <v>0</v>
      </c>
      <c r="J430" s="472">
        <f t="shared" si="16"/>
        <v>1824799.4241999998</v>
      </c>
      <c r="K430" s="472"/>
      <c r="L430" s="472">
        <v>384757.83280000003</v>
      </c>
      <c r="M430" s="512"/>
      <c r="N430" s="513"/>
      <c r="O430" s="515"/>
      <c r="P430" s="306"/>
    </row>
    <row r="431" spans="1:16" s="69" customFormat="1" ht="51.75" customHeight="1">
      <c r="A431" s="301">
        <v>83</v>
      </c>
      <c r="B431" s="296" t="s">
        <v>142</v>
      </c>
      <c r="C431" s="302" t="s">
        <v>541</v>
      </c>
      <c r="D431" s="311" t="s">
        <v>147</v>
      </c>
      <c r="E431" s="311" t="s">
        <v>443</v>
      </c>
      <c r="F431" s="305">
        <v>43392</v>
      </c>
      <c r="G431" s="305">
        <v>43891</v>
      </c>
      <c r="H431" s="472">
        <v>4030859.6567999995</v>
      </c>
      <c r="I431" s="472">
        <v>0</v>
      </c>
      <c r="J431" s="472">
        <f t="shared" si="16"/>
        <v>4030859.6567999995</v>
      </c>
      <c r="K431" s="472"/>
      <c r="L431" s="472">
        <v>0</v>
      </c>
      <c r="M431" s="512"/>
      <c r="N431" s="513"/>
      <c r="O431" s="515"/>
      <c r="P431" s="306"/>
    </row>
    <row r="432" spans="1:16" s="69" customFormat="1" ht="51.75" customHeight="1">
      <c r="A432" s="301">
        <v>84</v>
      </c>
      <c r="B432" s="296" t="s">
        <v>142</v>
      </c>
      <c r="C432" s="302" t="s">
        <v>542</v>
      </c>
      <c r="D432" s="311" t="s">
        <v>436</v>
      </c>
      <c r="E432" s="311" t="s">
        <v>445</v>
      </c>
      <c r="F432" s="305">
        <v>43035</v>
      </c>
      <c r="G432" s="305">
        <v>43095</v>
      </c>
      <c r="H432" s="472">
        <v>129800</v>
      </c>
      <c r="I432" s="472">
        <v>0</v>
      </c>
      <c r="J432" s="472">
        <f t="shared" si="16"/>
        <v>129800</v>
      </c>
      <c r="K432" s="472"/>
      <c r="L432" s="472">
        <v>0</v>
      </c>
      <c r="M432" s="512"/>
      <c r="N432" s="513"/>
      <c r="O432" s="515"/>
      <c r="P432" s="306"/>
    </row>
    <row r="433" spans="1:18" s="69" customFormat="1" ht="51.75" customHeight="1">
      <c r="A433" s="301">
        <v>85</v>
      </c>
      <c r="B433" s="296" t="s">
        <v>142</v>
      </c>
      <c r="C433" s="302" t="s">
        <v>543</v>
      </c>
      <c r="D433" s="311" t="s">
        <v>436</v>
      </c>
      <c r="E433" s="311" t="s">
        <v>443</v>
      </c>
      <c r="F433" s="305">
        <v>43375</v>
      </c>
      <c r="G433" s="305">
        <v>43674</v>
      </c>
      <c r="H433" s="472">
        <v>2158889.0245999997</v>
      </c>
      <c r="I433" s="472">
        <v>0</v>
      </c>
      <c r="J433" s="472">
        <f t="shared" si="16"/>
        <v>2158889.0245999997</v>
      </c>
      <c r="K433" s="472"/>
      <c r="L433" s="472">
        <v>0</v>
      </c>
      <c r="M433" s="512"/>
      <c r="N433" s="513"/>
      <c r="O433" s="515"/>
      <c r="P433" s="306"/>
    </row>
    <row r="434" spans="1:18" s="69" customFormat="1" ht="81.75" customHeight="1">
      <c r="A434" s="301">
        <v>86</v>
      </c>
      <c r="B434" s="296" t="s">
        <v>142</v>
      </c>
      <c r="C434" s="302" t="s">
        <v>544</v>
      </c>
      <c r="D434" s="311" t="s">
        <v>351</v>
      </c>
      <c r="E434" s="311" t="s">
        <v>445</v>
      </c>
      <c r="F434" s="305">
        <v>43252</v>
      </c>
      <c r="G434" s="305">
        <v>43401</v>
      </c>
      <c r="H434" s="472">
        <v>165200</v>
      </c>
      <c r="I434" s="472">
        <v>0</v>
      </c>
      <c r="J434" s="472">
        <f t="shared" si="16"/>
        <v>165200</v>
      </c>
      <c r="K434" s="472"/>
      <c r="L434" s="472">
        <v>0</v>
      </c>
      <c r="M434" s="512"/>
      <c r="N434" s="513"/>
      <c r="O434" s="515"/>
      <c r="P434" s="306"/>
    </row>
    <row r="435" spans="1:18" s="69" customFormat="1" ht="51.75" customHeight="1">
      <c r="A435" s="301">
        <v>87</v>
      </c>
      <c r="B435" s="296" t="s">
        <v>142</v>
      </c>
      <c r="C435" s="314" t="s">
        <v>545</v>
      </c>
      <c r="D435" s="315" t="s">
        <v>436</v>
      </c>
      <c r="E435" s="315" t="s">
        <v>443</v>
      </c>
      <c r="F435" s="316">
        <v>43474</v>
      </c>
      <c r="G435" s="316">
        <v>43533</v>
      </c>
      <c r="H435" s="476">
        <v>153400</v>
      </c>
      <c r="I435" s="476">
        <v>0</v>
      </c>
      <c r="J435" s="472">
        <f t="shared" si="16"/>
        <v>153400</v>
      </c>
      <c r="K435" s="476"/>
      <c r="L435" s="476">
        <v>148718.5624</v>
      </c>
      <c r="M435" s="516"/>
      <c r="N435" s="517"/>
      <c r="O435" s="515"/>
      <c r="P435" s="317"/>
    </row>
    <row r="436" spans="1:18" s="69" customFormat="1" ht="51.75" customHeight="1">
      <c r="A436" s="301">
        <v>88</v>
      </c>
      <c r="B436" s="296" t="s">
        <v>142</v>
      </c>
      <c r="C436" s="314" t="s">
        <v>546</v>
      </c>
      <c r="D436" s="315" t="s">
        <v>436</v>
      </c>
      <c r="E436" s="315" t="s">
        <v>443</v>
      </c>
      <c r="F436" s="316">
        <v>43444</v>
      </c>
      <c r="G436" s="316">
        <v>43534</v>
      </c>
      <c r="H436" s="472">
        <v>205615</v>
      </c>
      <c r="I436" s="472">
        <v>0</v>
      </c>
      <c r="J436" s="472">
        <f t="shared" si="16"/>
        <v>205615</v>
      </c>
      <c r="K436" s="472"/>
      <c r="L436" s="472">
        <v>205615</v>
      </c>
      <c r="M436" s="512"/>
      <c r="N436" s="513"/>
      <c r="O436" s="515"/>
      <c r="P436" s="306"/>
    </row>
    <row r="437" spans="1:18" s="69" customFormat="1" ht="51.75" customHeight="1">
      <c r="A437" s="301">
        <v>89</v>
      </c>
      <c r="B437" s="296" t="s">
        <v>142</v>
      </c>
      <c r="C437" s="314" t="s">
        <v>547</v>
      </c>
      <c r="D437" s="315" t="s">
        <v>436</v>
      </c>
      <c r="E437" s="315" t="s">
        <v>534</v>
      </c>
      <c r="F437" s="316">
        <v>43459</v>
      </c>
      <c r="G437" s="316">
        <v>43508</v>
      </c>
      <c r="H437" s="476">
        <v>175820</v>
      </c>
      <c r="I437" s="476">
        <v>0</v>
      </c>
      <c r="J437" s="472">
        <f t="shared" si="16"/>
        <v>175820</v>
      </c>
      <c r="K437" s="472"/>
      <c r="L437" s="472">
        <v>175820</v>
      </c>
      <c r="M437" s="512"/>
      <c r="N437" s="513"/>
      <c r="O437" s="515"/>
      <c r="P437" s="306"/>
    </row>
    <row r="438" spans="1:18" s="69" customFormat="1" ht="51.75" customHeight="1">
      <c r="A438" s="301">
        <v>90</v>
      </c>
      <c r="B438" s="296" t="s">
        <v>142</v>
      </c>
      <c r="C438" s="314" t="s">
        <v>548</v>
      </c>
      <c r="D438" s="315" t="s">
        <v>127</v>
      </c>
      <c r="E438" s="315" t="s">
        <v>534</v>
      </c>
      <c r="F438" s="316"/>
      <c r="G438" s="316"/>
      <c r="H438" s="472">
        <v>218008.19</v>
      </c>
      <c r="I438" s="472">
        <v>0</v>
      </c>
      <c r="J438" s="472">
        <f t="shared" si="16"/>
        <v>218008.19</v>
      </c>
      <c r="K438" s="472"/>
      <c r="L438" s="472">
        <v>218008.19</v>
      </c>
      <c r="M438" s="512"/>
      <c r="N438" s="513"/>
      <c r="O438" s="515"/>
      <c r="P438" s="306"/>
    </row>
    <row r="439" spans="1:18" s="69" customFormat="1" ht="51.75" customHeight="1">
      <c r="A439" s="301">
        <v>91</v>
      </c>
      <c r="B439" s="296" t="s">
        <v>142</v>
      </c>
      <c r="C439" s="302" t="s">
        <v>549</v>
      </c>
      <c r="D439" s="303" t="s">
        <v>436</v>
      </c>
      <c r="E439" s="303" t="s">
        <v>534</v>
      </c>
      <c r="F439" s="305">
        <v>43507</v>
      </c>
      <c r="G439" s="305">
        <v>43511</v>
      </c>
      <c r="H439" s="472">
        <v>67578.599999999991</v>
      </c>
      <c r="I439" s="472">
        <v>0</v>
      </c>
      <c r="J439" s="472">
        <f t="shared" si="16"/>
        <v>67578.599999999991</v>
      </c>
      <c r="K439" s="472"/>
      <c r="L439" s="472">
        <v>67578.599999999991</v>
      </c>
      <c r="M439" s="512"/>
      <c r="N439" s="513"/>
      <c r="O439" s="515"/>
      <c r="P439" s="306"/>
    </row>
    <row r="440" spans="1:18" s="69" customFormat="1" ht="51.75" customHeight="1">
      <c r="A440" s="301">
        <v>92</v>
      </c>
      <c r="B440" s="296" t="s">
        <v>142</v>
      </c>
      <c r="C440" s="302" t="s">
        <v>550</v>
      </c>
      <c r="D440" s="303" t="s">
        <v>127</v>
      </c>
      <c r="E440" s="303" t="s">
        <v>443</v>
      </c>
      <c r="F440" s="305"/>
      <c r="G440" s="305"/>
      <c r="H440" s="472">
        <v>12958885.7644</v>
      </c>
      <c r="I440" s="483">
        <v>0</v>
      </c>
      <c r="J440" s="472">
        <f t="shared" si="16"/>
        <v>12958885.7644</v>
      </c>
      <c r="K440" s="472"/>
      <c r="L440" s="472">
        <v>0</v>
      </c>
      <c r="M440" s="512"/>
      <c r="N440" s="513"/>
      <c r="O440" s="515"/>
      <c r="P440" s="300"/>
    </row>
    <row r="441" spans="1:18" s="69" customFormat="1" ht="51.75" customHeight="1">
      <c r="A441" s="301">
        <v>93</v>
      </c>
      <c r="B441" s="296" t="s">
        <v>142</v>
      </c>
      <c r="C441" s="302" t="s">
        <v>551</v>
      </c>
      <c r="D441" s="303" t="s">
        <v>39</v>
      </c>
      <c r="E441" s="303" t="s">
        <v>443</v>
      </c>
      <c r="F441" s="305"/>
      <c r="G441" s="305"/>
      <c r="H441" s="472">
        <v>12495585.562199999</v>
      </c>
      <c r="I441" s="483">
        <v>0</v>
      </c>
      <c r="J441" s="472">
        <f t="shared" si="16"/>
        <v>12495585.562199999</v>
      </c>
      <c r="K441" s="472"/>
      <c r="L441" s="472">
        <v>0</v>
      </c>
      <c r="M441" s="512"/>
      <c r="N441" s="513"/>
      <c r="O441" s="515"/>
      <c r="P441" s="300"/>
    </row>
    <row r="442" spans="1:18" s="69" customFormat="1" ht="69" customHeight="1">
      <c r="A442" s="301">
        <v>94</v>
      </c>
      <c r="B442" s="296" t="s">
        <v>142</v>
      </c>
      <c r="C442" s="302" t="s">
        <v>552</v>
      </c>
      <c r="D442" s="303" t="s">
        <v>417</v>
      </c>
      <c r="E442" s="303" t="s">
        <v>445</v>
      </c>
      <c r="F442" s="305"/>
      <c r="G442" s="305"/>
      <c r="H442" s="472">
        <v>0</v>
      </c>
      <c r="I442" s="483">
        <v>0</v>
      </c>
      <c r="J442" s="472">
        <f t="shared" si="16"/>
        <v>0</v>
      </c>
      <c r="K442" s="472"/>
      <c r="L442" s="472">
        <v>0</v>
      </c>
      <c r="M442" s="512"/>
      <c r="N442" s="513"/>
      <c r="O442" s="515"/>
      <c r="P442" s="300"/>
    </row>
    <row r="443" spans="1:18" s="69" customFormat="1" ht="69" customHeight="1">
      <c r="A443" s="301">
        <v>95</v>
      </c>
      <c r="B443" s="296" t="s">
        <v>142</v>
      </c>
      <c r="C443" s="302" t="s">
        <v>553</v>
      </c>
      <c r="D443" s="303" t="s">
        <v>436</v>
      </c>
      <c r="E443" s="303" t="s">
        <v>445</v>
      </c>
      <c r="F443" s="305"/>
      <c r="G443" s="305"/>
      <c r="H443" s="472">
        <v>0</v>
      </c>
      <c r="I443" s="483">
        <v>0</v>
      </c>
      <c r="J443" s="472">
        <f t="shared" si="16"/>
        <v>0</v>
      </c>
      <c r="K443" s="472"/>
      <c r="L443" s="472">
        <v>0</v>
      </c>
      <c r="M443" s="512"/>
      <c r="N443" s="513"/>
      <c r="O443" s="515"/>
      <c r="P443" s="300"/>
    </row>
    <row r="444" spans="1:18" s="69" customFormat="1" ht="69" customHeight="1">
      <c r="A444" s="301">
        <v>96</v>
      </c>
      <c r="B444" s="296" t="s">
        <v>142</v>
      </c>
      <c r="C444" s="302" t="s">
        <v>554</v>
      </c>
      <c r="D444" s="303" t="s">
        <v>417</v>
      </c>
      <c r="E444" s="303" t="s">
        <v>443</v>
      </c>
      <c r="F444" s="305"/>
      <c r="G444" s="305"/>
      <c r="H444" s="472">
        <v>0</v>
      </c>
      <c r="I444" s="483">
        <v>0</v>
      </c>
      <c r="J444" s="472">
        <f t="shared" si="16"/>
        <v>0</v>
      </c>
      <c r="K444" s="472"/>
      <c r="L444" s="472">
        <v>0</v>
      </c>
      <c r="M444" s="512"/>
      <c r="N444" s="513"/>
      <c r="O444" s="515"/>
      <c r="P444" s="300"/>
    </row>
    <row r="445" spans="1:18" s="69" customFormat="1" ht="69" customHeight="1">
      <c r="A445" s="301">
        <v>97</v>
      </c>
      <c r="B445" s="296" t="s">
        <v>142</v>
      </c>
      <c r="C445" s="302" t="s">
        <v>555</v>
      </c>
      <c r="D445" s="303" t="s">
        <v>163</v>
      </c>
      <c r="E445" s="303" t="s">
        <v>445</v>
      </c>
      <c r="F445" s="305">
        <v>43433</v>
      </c>
      <c r="G445" s="305">
        <v>43633</v>
      </c>
      <c r="H445" s="472">
        <v>81715</v>
      </c>
      <c r="I445" s="483">
        <v>0</v>
      </c>
      <c r="J445" s="472">
        <f t="shared" si="16"/>
        <v>81715</v>
      </c>
      <c r="K445" s="472"/>
      <c r="L445" s="472">
        <v>0</v>
      </c>
      <c r="M445" s="512"/>
      <c r="N445" s="513"/>
      <c r="O445" s="515"/>
      <c r="P445" s="300"/>
    </row>
    <row r="446" spans="1:18" s="69" customFormat="1" ht="69" customHeight="1" thickBot="1">
      <c r="A446" s="318">
        <v>98</v>
      </c>
      <c r="B446" s="296" t="s">
        <v>142</v>
      </c>
      <c r="C446" s="314" t="s">
        <v>536</v>
      </c>
      <c r="D446" s="319" t="s">
        <v>449</v>
      </c>
      <c r="E446" s="319" t="s">
        <v>443</v>
      </c>
      <c r="F446" s="316">
        <v>43448</v>
      </c>
      <c r="G446" s="316">
        <v>43595</v>
      </c>
      <c r="H446" s="476">
        <v>205910</v>
      </c>
      <c r="I446" s="484">
        <v>0</v>
      </c>
      <c r="J446" s="476">
        <f t="shared" si="16"/>
        <v>205910</v>
      </c>
      <c r="K446" s="476"/>
      <c r="L446" s="476">
        <v>0</v>
      </c>
      <c r="M446" s="516"/>
      <c r="N446" s="517"/>
      <c r="O446" s="518"/>
      <c r="P446" s="320"/>
    </row>
    <row r="447" spans="1:18" s="281" customFormat="1" ht="30" customHeight="1" thickBot="1">
      <c r="A447" s="833" t="s">
        <v>556</v>
      </c>
      <c r="B447" s="834"/>
      <c r="C447" s="834"/>
      <c r="D447" s="834"/>
      <c r="E447" s="834"/>
      <c r="F447" s="834"/>
      <c r="G447" s="834"/>
      <c r="H447" s="485">
        <f>SUM(H349:H446)</f>
        <v>395106524.09462893</v>
      </c>
      <c r="I447" s="485">
        <f t="shared" ref="I447:L447" si="17">SUM(I349:I446)</f>
        <v>193279984.509</v>
      </c>
      <c r="J447" s="485">
        <f t="shared" si="17"/>
        <v>201826539.58562899</v>
      </c>
      <c r="K447" s="485">
        <f t="shared" si="17"/>
        <v>0</v>
      </c>
      <c r="L447" s="485">
        <f t="shared" si="17"/>
        <v>18374885.854400001</v>
      </c>
      <c r="M447" s="486"/>
      <c r="N447" s="486"/>
      <c r="O447" s="486"/>
      <c r="P447" s="550"/>
      <c r="Q447" s="443"/>
      <c r="R447" s="444"/>
    </row>
    <row r="448" spans="1:18" s="38" customFormat="1" ht="18" customHeight="1" thickBot="1">
      <c r="A448" s="128"/>
      <c r="B448" s="129"/>
      <c r="C448" s="585"/>
      <c r="D448" s="585"/>
      <c r="E448" s="585"/>
      <c r="F448" s="129"/>
      <c r="G448" s="129"/>
      <c r="H448" s="451"/>
      <c r="I448" s="451"/>
      <c r="J448" s="451"/>
      <c r="K448" s="451"/>
      <c r="L448" s="451"/>
      <c r="M448" s="452"/>
      <c r="N448" s="452"/>
      <c r="O448" s="452"/>
      <c r="P448" s="551"/>
      <c r="Q448" s="130"/>
      <c r="R448" s="130"/>
    </row>
    <row r="449" spans="1:16" s="44" customFormat="1" ht="30" customHeight="1" thickBot="1">
      <c r="A449" s="821" t="s">
        <v>1055</v>
      </c>
      <c r="B449" s="822"/>
      <c r="C449" s="822"/>
      <c r="D449" s="822"/>
      <c r="E449" s="822"/>
      <c r="F449" s="822"/>
      <c r="G449" s="822"/>
      <c r="H449" s="822"/>
      <c r="I449" s="822"/>
      <c r="J449" s="822"/>
      <c r="K449" s="822"/>
      <c r="L449" s="822"/>
      <c r="M449" s="822"/>
      <c r="N449" s="822"/>
      <c r="O449" s="822"/>
      <c r="P449" s="823"/>
    </row>
    <row r="450" spans="1:16" s="44" customFormat="1" ht="30" customHeight="1">
      <c r="A450" s="3">
        <v>1</v>
      </c>
      <c r="B450" s="2" t="s">
        <v>58</v>
      </c>
      <c r="C450" s="6" t="s">
        <v>1094</v>
      </c>
      <c r="D450" s="2" t="s">
        <v>169</v>
      </c>
      <c r="E450" s="2" t="s">
        <v>1095</v>
      </c>
      <c r="F450" s="33">
        <v>42765</v>
      </c>
      <c r="G450" s="33">
        <v>43765</v>
      </c>
      <c r="H450" s="455">
        <v>30356901.390000001</v>
      </c>
      <c r="I450" s="455">
        <v>17149251.2958</v>
      </c>
      <c r="J450" s="455">
        <v>18034373.770000003</v>
      </c>
      <c r="K450" s="465"/>
      <c r="L450" s="465"/>
      <c r="M450" s="465"/>
      <c r="N450" s="465"/>
      <c r="O450" s="465"/>
      <c r="P450" s="14"/>
    </row>
    <row r="451" spans="1:16" s="44" customFormat="1" ht="21.75" customHeight="1">
      <c r="A451" s="5">
        <v>2</v>
      </c>
      <c r="B451" s="2" t="s">
        <v>58</v>
      </c>
      <c r="C451" s="7" t="s">
        <v>1096</v>
      </c>
      <c r="D451" s="4" t="s">
        <v>45</v>
      </c>
      <c r="E451" s="4" t="s">
        <v>1095</v>
      </c>
      <c r="F451" s="41">
        <v>42790</v>
      </c>
      <c r="G451" s="41">
        <v>43539</v>
      </c>
      <c r="H451" s="474">
        <v>25223680</v>
      </c>
      <c r="I451" s="474">
        <v>22176062.5766</v>
      </c>
      <c r="J451" s="455">
        <v>9040139.6099999994</v>
      </c>
      <c r="K451" s="467"/>
      <c r="L451" s="467"/>
      <c r="M451" s="467"/>
      <c r="N451" s="467"/>
      <c r="O451" s="467"/>
      <c r="P451" s="15" t="s">
        <v>1107</v>
      </c>
    </row>
    <row r="452" spans="1:16" s="44" customFormat="1" ht="26.25" customHeight="1">
      <c r="A452" s="5">
        <v>3</v>
      </c>
      <c r="B452" s="2" t="s">
        <v>58</v>
      </c>
      <c r="C452" s="7" t="s">
        <v>1097</v>
      </c>
      <c r="D452" s="4" t="s">
        <v>417</v>
      </c>
      <c r="E452" s="4" t="s">
        <v>1095</v>
      </c>
      <c r="F452" s="41">
        <v>43420</v>
      </c>
      <c r="G452" s="41">
        <v>43716</v>
      </c>
      <c r="H452" s="474">
        <v>4200800</v>
      </c>
      <c r="I452" s="474">
        <v>0</v>
      </c>
      <c r="J452" s="474">
        <v>4200800</v>
      </c>
      <c r="K452" s="467"/>
      <c r="L452" s="467"/>
      <c r="M452" s="467"/>
      <c r="N452" s="467"/>
      <c r="O452" s="467"/>
      <c r="P452" s="15"/>
    </row>
    <row r="453" spans="1:16" s="44" customFormat="1" ht="39" customHeight="1">
      <c r="A453" s="3">
        <v>4</v>
      </c>
      <c r="B453" s="2" t="s">
        <v>58</v>
      </c>
      <c r="C453" s="6" t="s">
        <v>1098</v>
      </c>
      <c r="D453" s="2" t="s">
        <v>160</v>
      </c>
      <c r="E453" s="2" t="s">
        <v>1099</v>
      </c>
      <c r="F453" s="33" t="s">
        <v>1100</v>
      </c>
      <c r="G453" s="33" t="s">
        <v>1101</v>
      </c>
      <c r="H453" s="455">
        <v>2170583.52</v>
      </c>
      <c r="I453" s="455">
        <v>0</v>
      </c>
      <c r="J453" s="474">
        <v>2170583.52</v>
      </c>
      <c r="K453" s="465"/>
      <c r="L453" s="465"/>
      <c r="M453" s="465"/>
      <c r="N453" s="465"/>
      <c r="O453" s="465"/>
      <c r="P453" s="14" t="s">
        <v>1108</v>
      </c>
    </row>
    <row r="454" spans="1:16" s="44" customFormat="1" ht="45" customHeight="1">
      <c r="A454" s="5">
        <v>5</v>
      </c>
      <c r="B454" s="2" t="s">
        <v>58</v>
      </c>
      <c r="C454" s="7" t="s">
        <v>1102</v>
      </c>
      <c r="D454" s="4" t="s">
        <v>436</v>
      </c>
      <c r="E454" s="4" t="s">
        <v>1103</v>
      </c>
      <c r="F454" s="41" t="s">
        <v>1100</v>
      </c>
      <c r="G454" s="41" t="s">
        <v>1100</v>
      </c>
      <c r="H454" s="474">
        <v>16970528.670000002</v>
      </c>
      <c r="I454" s="474">
        <v>0</v>
      </c>
      <c r="J454" s="474">
        <v>16970528.670000002</v>
      </c>
      <c r="K454" s="467"/>
      <c r="L454" s="467"/>
      <c r="M454" s="467"/>
      <c r="N454" s="467"/>
      <c r="O454" s="467"/>
      <c r="P454" s="15" t="s">
        <v>1109</v>
      </c>
    </row>
    <row r="455" spans="1:16" s="44" customFormat="1" ht="27.75" customHeight="1">
      <c r="A455" s="5">
        <v>6</v>
      </c>
      <c r="B455" s="2" t="s">
        <v>58</v>
      </c>
      <c r="C455" s="7" t="s">
        <v>1104</v>
      </c>
      <c r="D455" s="4" t="s">
        <v>123</v>
      </c>
      <c r="E455" s="4" t="s">
        <v>1105</v>
      </c>
      <c r="F455" s="41" t="s">
        <v>1100</v>
      </c>
      <c r="G455" s="41" t="s">
        <v>1100</v>
      </c>
      <c r="H455" s="474">
        <v>12870554.07</v>
      </c>
      <c r="I455" s="474">
        <v>0</v>
      </c>
      <c r="J455" s="474">
        <v>12870554.07</v>
      </c>
      <c r="K455" s="467"/>
      <c r="L455" s="467"/>
      <c r="M455" s="467"/>
      <c r="N455" s="467"/>
      <c r="O455" s="467"/>
      <c r="P455" s="15" t="s">
        <v>1110</v>
      </c>
    </row>
    <row r="456" spans="1:16" s="38" customFormat="1" ht="41.25" customHeight="1" thickBot="1">
      <c r="A456" s="12">
        <v>7</v>
      </c>
      <c r="B456" s="2" t="s">
        <v>58</v>
      </c>
      <c r="C456" s="11" t="s">
        <v>1106</v>
      </c>
      <c r="D456" s="10" t="s">
        <v>272</v>
      </c>
      <c r="E456" s="10" t="s">
        <v>1103</v>
      </c>
      <c r="F456" s="35" t="s">
        <v>1100</v>
      </c>
      <c r="G456" s="35" t="s">
        <v>1100</v>
      </c>
      <c r="H456" s="456">
        <v>9835150.9800000004</v>
      </c>
      <c r="I456" s="456">
        <v>0</v>
      </c>
      <c r="J456" s="456">
        <v>9835150.9800000004</v>
      </c>
      <c r="K456" s="469"/>
      <c r="L456" s="469"/>
      <c r="M456" s="469"/>
      <c r="N456" s="469"/>
      <c r="O456" s="469"/>
      <c r="P456" s="17" t="s">
        <v>1110</v>
      </c>
    </row>
    <row r="457" spans="1:16" s="281" customFormat="1" ht="30" customHeight="1" thickBot="1">
      <c r="A457" s="835" t="s">
        <v>31</v>
      </c>
      <c r="B457" s="836"/>
      <c r="C457" s="836"/>
      <c r="D457" s="836"/>
      <c r="E457" s="836"/>
      <c r="F457" s="836"/>
      <c r="G457" s="837"/>
      <c r="H457" s="485">
        <f>SUM(H450:H456)</f>
        <v>101628198.63000001</v>
      </c>
      <c r="I457" s="485">
        <f t="shared" ref="I457:J457" si="18">SUM(I450:I456)</f>
        <v>39325313.872400001</v>
      </c>
      <c r="J457" s="485">
        <f t="shared" si="18"/>
        <v>73122130.620000005</v>
      </c>
      <c r="K457" s="486"/>
      <c r="L457" s="486"/>
      <c r="M457" s="486"/>
      <c r="N457" s="486"/>
      <c r="O457" s="486"/>
      <c r="P457" s="552"/>
    </row>
    <row r="458" spans="1:16" s="38" customFormat="1" ht="18.75" customHeight="1" thickBot="1">
      <c r="A458" s="128"/>
      <c r="B458" s="129"/>
      <c r="C458" s="585"/>
      <c r="D458" s="585"/>
      <c r="E458" s="585"/>
      <c r="F458" s="129"/>
      <c r="G458" s="129"/>
      <c r="H458" s="451"/>
      <c r="I458" s="451"/>
      <c r="J458" s="451"/>
      <c r="K458" s="452"/>
      <c r="L458" s="452"/>
      <c r="M458" s="452"/>
      <c r="N458" s="452"/>
      <c r="O458" s="452"/>
      <c r="P458" s="551"/>
    </row>
    <row r="459" spans="1:16" s="38" customFormat="1" ht="30" customHeight="1" thickBot="1">
      <c r="A459" s="824" t="s">
        <v>2389</v>
      </c>
      <c r="B459" s="825"/>
      <c r="C459" s="825"/>
      <c r="D459" s="825"/>
      <c r="E459" s="825"/>
      <c r="F459" s="825"/>
      <c r="G459" s="825"/>
      <c r="H459" s="825"/>
      <c r="I459" s="825"/>
      <c r="J459" s="825"/>
      <c r="K459" s="825"/>
      <c r="L459" s="825"/>
      <c r="M459" s="825"/>
      <c r="N459" s="825"/>
      <c r="O459" s="825"/>
      <c r="P459" s="826"/>
    </row>
    <row r="460" spans="1:16" ht="30" customHeight="1" thickBot="1">
      <c r="A460" s="778" t="s">
        <v>2390</v>
      </c>
      <c r="B460" s="779"/>
      <c r="C460" s="779"/>
      <c r="D460" s="779"/>
      <c r="E460" s="779"/>
      <c r="F460" s="779"/>
      <c r="G460" s="779"/>
      <c r="H460" s="779"/>
      <c r="I460" s="779"/>
      <c r="J460" s="779"/>
      <c r="K460" s="779"/>
      <c r="L460" s="779"/>
      <c r="M460" s="779"/>
      <c r="N460" s="779"/>
      <c r="O460" s="779"/>
      <c r="P460" s="780"/>
    </row>
    <row r="461" spans="1:16" s="69" customFormat="1" ht="47.25" customHeight="1">
      <c r="A461" s="61">
        <v>1</v>
      </c>
      <c r="B461" s="255" t="s">
        <v>58</v>
      </c>
      <c r="C461" s="64" t="s">
        <v>122</v>
      </c>
      <c r="D461" s="63" t="s">
        <v>123</v>
      </c>
      <c r="E461" s="63" t="s">
        <v>134</v>
      </c>
      <c r="F461" s="61">
        <v>2017</v>
      </c>
      <c r="G461" s="61">
        <v>2020</v>
      </c>
      <c r="H461" s="467">
        <v>9684669</v>
      </c>
      <c r="I461" s="467">
        <v>784669</v>
      </c>
      <c r="J461" s="467">
        <v>1000000</v>
      </c>
      <c r="K461" s="467">
        <v>1000000</v>
      </c>
      <c r="L461" s="467">
        <v>1000000</v>
      </c>
      <c r="M461" s="467"/>
      <c r="N461" s="467"/>
      <c r="O461" s="467"/>
      <c r="P461" s="63"/>
    </row>
    <row r="462" spans="1:16" s="69" customFormat="1" ht="47.25" customHeight="1">
      <c r="A462" s="61">
        <v>2</v>
      </c>
      <c r="B462" s="255" t="s">
        <v>58</v>
      </c>
      <c r="C462" s="64" t="s">
        <v>124</v>
      </c>
      <c r="D462" s="63" t="s">
        <v>45</v>
      </c>
      <c r="E462" s="63" t="s">
        <v>134</v>
      </c>
      <c r="F462" s="61">
        <v>2017</v>
      </c>
      <c r="G462" s="61">
        <v>2019</v>
      </c>
      <c r="H462" s="467">
        <v>82372597</v>
      </c>
      <c r="I462" s="467">
        <v>52122597</v>
      </c>
      <c r="J462" s="467">
        <v>30250000</v>
      </c>
      <c r="K462" s="467">
        <v>30250000</v>
      </c>
      <c r="L462" s="467">
        <v>30250000</v>
      </c>
      <c r="M462" s="467"/>
      <c r="N462" s="467"/>
      <c r="O462" s="467"/>
      <c r="P462" s="63"/>
    </row>
    <row r="463" spans="1:16" s="69" customFormat="1" ht="47.25" customHeight="1">
      <c r="A463" s="61">
        <v>3</v>
      </c>
      <c r="B463" s="255" t="s">
        <v>58</v>
      </c>
      <c r="C463" s="64" t="s">
        <v>125</v>
      </c>
      <c r="D463" s="63" t="s">
        <v>45</v>
      </c>
      <c r="E463" s="63" t="s">
        <v>134</v>
      </c>
      <c r="F463" s="61">
        <v>2016</v>
      </c>
      <c r="G463" s="61">
        <v>2020</v>
      </c>
      <c r="H463" s="467">
        <v>159809748</v>
      </c>
      <c r="I463" s="467">
        <v>45719748</v>
      </c>
      <c r="J463" s="467">
        <v>84090000</v>
      </c>
      <c r="K463" s="467">
        <v>84090000</v>
      </c>
      <c r="L463" s="467">
        <v>84090000</v>
      </c>
      <c r="M463" s="467"/>
      <c r="N463" s="467"/>
      <c r="O463" s="467"/>
      <c r="P463" s="63"/>
    </row>
    <row r="464" spans="1:16" s="69" customFormat="1" ht="47.25" customHeight="1">
      <c r="A464" s="61">
        <v>4</v>
      </c>
      <c r="B464" s="255" t="s">
        <v>58</v>
      </c>
      <c r="C464" s="64" t="s">
        <v>126</v>
      </c>
      <c r="D464" s="63" t="s">
        <v>127</v>
      </c>
      <c r="E464" s="63" t="s">
        <v>134</v>
      </c>
      <c r="F464" s="61">
        <v>2016</v>
      </c>
      <c r="G464" s="61">
        <v>2021</v>
      </c>
      <c r="H464" s="467">
        <v>7047030</v>
      </c>
      <c r="I464" s="467">
        <v>47030</v>
      </c>
      <c r="J464" s="467">
        <v>500000</v>
      </c>
      <c r="K464" s="467">
        <v>500000</v>
      </c>
      <c r="L464" s="467">
        <v>500000</v>
      </c>
      <c r="M464" s="467"/>
      <c r="N464" s="467"/>
      <c r="O464" s="467"/>
      <c r="P464" s="63"/>
    </row>
    <row r="465" spans="1:16" s="69" customFormat="1" ht="47.25" customHeight="1">
      <c r="A465" s="61">
        <v>5</v>
      </c>
      <c r="B465" s="255" t="s">
        <v>58</v>
      </c>
      <c r="C465" s="64" t="s">
        <v>128</v>
      </c>
      <c r="D465" s="63" t="s">
        <v>129</v>
      </c>
      <c r="E465" s="63" t="s">
        <v>134</v>
      </c>
      <c r="F465" s="63">
        <v>2016</v>
      </c>
      <c r="G465" s="61">
        <v>2021</v>
      </c>
      <c r="H465" s="467">
        <v>10000</v>
      </c>
      <c r="I465" s="467">
        <v>0</v>
      </c>
      <c r="J465" s="467">
        <v>10000</v>
      </c>
      <c r="K465" s="467">
        <v>10000</v>
      </c>
      <c r="L465" s="467">
        <v>10000</v>
      </c>
      <c r="M465" s="467"/>
      <c r="N465" s="467"/>
      <c r="O465" s="467"/>
      <c r="P465" s="63"/>
    </row>
    <row r="466" spans="1:16" s="69" customFormat="1" ht="47.25" customHeight="1">
      <c r="A466" s="61">
        <v>6</v>
      </c>
      <c r="B466" s="63" t="s">
        <v>219</v>
      </c>
      <c r="C466" s="64" t="s">
        <v>130</v>
      </c>
      <c r="D466" s="63" t="s">
        <v>131</v>
      </c>
      <c r="E466" s="63" t="s">
        <v>135</v>
      </c>
      <c r="F466" s="61">
        <v>2010</v>
      </c>
      <c r="G466" s="61">
        <v>2021</v>
      </c>
      <c r="H466" s="467">
        <v>23112225</v>
      </c>
      <c r="I466" s="467">
        <v>23112225</v>
      </c>
      <c r="J466" s="467">
        <v>23112225</v>
      </c>
      <c r="K466" s="467">
        <v>23112225</v>
      </c>
      <c r="L466" s="467">
        <v>23112225</v>
      </c>
      <c r="M466" s="467"/>
      <c r="N466" s="467"/>
      <c r="O466" s="467"/>
      <c r="P466" s="63"/>
    </row>
    <row r="467" spans="1:16" s="69" customFormat="1" ht="47.25" customHeight="1">
      <c r="A467" s="61">
        <v>7</v>
      </c>
      <c r="B467" s="63" t="s">
        <v>219</v>
      </c>
      <c r="C467" s="64" t="s">
        <v>132</v>
      </c>
      <c r="D467" s="63" t="s">
        <v>131</v>
      </c>
      <c r="E467" s="63" t="s">
        <v>136</v>
      </c>
      <c r="F467" s="61">
        <v>2018</v>
      </c>
      <c r="G467" s="61">
        <v>2021</v>
      </c>
      <c r="H467" s="467">
        <v>3551952</v>
      </c>
      <c r="I467" s="467">
        <v>3551952</v>
      </c>
      <c r="J467" s="467">
        <v>3551952</v>
      </c>
      <c r="K467" s="467">
        <v>3551952</v>
      </c>
      <c r="L467" s="467">
        <v>3551952</v>
      </c>
      <c r="M467" s="467"/>
      <c r="N467" s="467"/>
      <c r="O467" s="467"/>
      <c r="P467" s="63"/>
    </row>
    <row r="468" spans="1:16" s="69" customFormat="1" ht="47.25" customHeight="1" thickBot="1">
      <c r="A468" s="61">
        <v>8</v>
      </c>
      <c r="B468" s="63" t="s">
        <v>219</v>
      </c>
      <c r="C468" s="64" t="s">
        <v>133</v>
      </c>
      <c r="D468" s="63" t="s">
        <v>131</v>
      </c>
      <c r="E468" s="63" t="s">
        <v>137</v>
      </c>
      <c r="F468" s="61">
        <v>2019</v>
      </c>
      <c r="G468" s="61">
        <v>2019</v>
      </c>
      <c r="H468" s="467">
        <v>453000000</v>
      </c>
      <c r="I468" s="467">
        <v>0</v>
      </c>
      <c r="J468" s="467">
        <v>350000000</v>
      </c>
      <c r="K468" s="467">
        <v>453000000</v>
      </c>
      <c r="L468" s="467">
        <v>453000000</v>
      </c>
      <c r="M468" s="467"/>
      <c r="N468" s="467"/>
      <c r="O468" s="467"/>
      <c r="P468" s="63"/>
    </row>
    <row r="469" spans="1:16" s="71" customFormat="1" ht="30" customHeight="1" thickBot="1">
      <c r="A469" s="775" t="s">
        <v>31</v>
      </c>
      <c r="B469" s="776"/>
      <c r="C469" s="776"/>
      <c r="D469" s="776"/>
      <c r="E469" s="776"/>
      <c r="F469" s="776"/>
      <c r="G469" s="777"/>
      <c r="H469" s="45">
        <f>SUM(H461:H468)</f>
        <v>738588221</v>
      </c>
      <c r="I469" s="45">
        <f t="shared" ref="I469:O469" si="19">SUM(I461:I468)</f>
        <v>125338221</v>
      </c>
      <c r="J469" s="45">
        <f t="shared" si="19"/>
        <v>492514177</v>
      </c>
      <c r="K469" s="45">
        <f t="shared" si="19"/>
        <v>595514177</v>
      </c>
      <c r="L469" s="45">
        <f t="shared" si="19"/>
        <v>595514177</v>
      </c>
      <c r="M469" s="45">
        <f t="shared" si="19"/>
        <v>0</v>
      </c>
      <c r="N469" s="45">
        <f t="shared" si="19"/>
        <v>0</v>
      </c>
      <c r="O469" s="45">
        <f t="shared" si="19"/>
        <v>0</v>
      </c>
      <c r="P469" s="540"/>
    </row>
    <row r="470" spans="1:16" s="135" customFormat="1" ht="19.5" customHeight="1" thickBot="1">
      <c r="A470" s="218"/>
      <c r="B470" s="142"/>
      <c r="C470" s="132"/>
      <c r="D470" s="132"/>
      <c r="E470" s="132"/>
      <c r="F470" s="142"/>
      <c r="G470" s="142"/>
      <c r="H470" s="134"/>
      <c r="I470" s="134"/>
      <c r="J470" s="134"/>
      <c r="K470" s="134"/>
      <c r="L470" s="134"/>
      <c r="M470" s="134"/>
      <c r="N470" s="134"/>
      <c r="O470" s="134"/>
      <c r="P470" s="542"/>
    </row>
    <row r="471" spans="1:16" s="135" customFormat="1" ht="30" customHeight="1" thickBot="1">
      <c r="A471" s="827" t="s">
        <v>2392</v>
      </c>
      <c r="B471" s="828"/>
      <c r="C471" s="828"/>
      <c r="D471" s="828"/>
      <c r="E471" s="828"/>
      <c r="F471" s="828"/>
      <c r="G471" s="828"/>
      <c r="H471" s="828"/>
      <c r="I471" s="828"/>
      <c r="J471" s="828"/>
      <c r="K471" s="828"/>
      <c r="L471" s="828"/>
      <c r="M471" s="828"/>
      <c r="N471" s="828"/>
      <c r="O471" s="828"/>
      <c r="P471" s="829"/>
    </row>
    <row r="472" spans="1:16" ht="30" customHeight="1" thickBot="1">
      <c r="A472" s="778" t="s">
        <v>175</v>
      </c>
      <c r="B472" s="779"/>
      <c r="C472" s="779"/>
      <c r="D472" s="779"/>
      <c r="E472" s="779"/>
      <c r="F472" s="779"/>
      <c r="G472" s="779"/>
      <c r="H472" s="779"/>
      <c r="I472" s="779"/>
      <c r="J472" s="779"/>
      <c r="K472" s="779"/>
      <c r="L472" s="779"/>
      <c r="M472" s="779"/>
      <c r="N472" s="779"/>
      <c r="O472" s="779"/>
      <c r="P472" s="780"/>
    </row>
    <row r="473" spans="1:16" s="69" customFormat="1" ht="39.75" customHeight="1">
      <c r="A473" s="255">
        <v>1</v>
      </c>
      <c r="B473" s="255" t="s">
        <v>142</v>
      </c>
      <c r="C473" s="256" t="s">
        <v>2393</v>
      </c>
      <c r="D473" s="255" t="s">
        <v>144</v>
      </c>
      <c r="E473" s="255" t="s">
        <v>176</v>
      </c>
      <c r="F473" s="278">
        <v>41624</v>
      </c>
      <c r="G473" s="278">
        <v>42444</v>
      </c>
      <c r="H473" s="455">
        <v>16980200</v>
      </c>
      <c r="I473" s="455">
        <v>2749963.77</v>
      </c>
      <c r="J473" s="487">
        <v>14230236.23</v>
      </c>
      <c r="K473" s="480"/>
      <c r="L473" s="487">
        <v>0</v>
      </c>
      <c r="M473" s="487">
        <v>4743412.07</v>
      </c>
      <c r="N473" s="487">
        <v>4743412.07</v>
      </c>
      <c r="O473" s="487">
        <v>4743412.07</v>
      </c>
      <c r="P473" s="256" t="s">
        <v>145</v>
      </c>
    </row>
    <row r="474" spans="1:16" s="69" customFormat="1" ht="39.75" customHeight="1">
      <c r="A474" s="63">
        <v>2</v>
      </c>
      <c r="B474" s="63" t="s">
        <v>142</v>
      </c>
      <c r="C474" s="64" t="s">
        <v>2394</v>
      </c>
      <c r="D474" s="63" t="s">
        <v>147</v>
      </c>
      <c r="E474" s="63" t="s">
        <v>148</v>
      </c>
      <c r="F474" s="282">
        <v>42024</v>
      </c>
      <c r="G474" s="282">
        <v>43680</v>
      </c>
      <c r="H474" s="474">
        <v>487694</v>
      </c>
      <c r="I474" s="474">
        <v>219462.3</v>
      </c>
      <c r="J474" s="488">
        <v>268231.7</v>
      </c>
      <c r="K474" s="481"/>
      <c r="L474" s="488">
        <v>0</v>
      </c>
      <c r="M474" s="488">
        <v>89410.559999999998</v>
      </c>
      <c r="N474" s="488">
        <v>89410.559999999998</v>
      </c>
      <c r="O474" s="488">
        <v>89410.559999999998</v>
      </c>
      <c r="P474" s="64" t="s">
        <v>149</v>
      </c>
    </row>
    <row r="475" spans="1:16" s="69" customFormat="1" ht="39.75" customHeight="1">
      <c r="A475" s="63">
        <v>3</v>
      </c>
      <c r="B475" s="63" t="s">
        <v>142</v>
      </c>
      <c r="C475" s="64" t="s">
        <v>2395</v>
      </c>
      <c r="D475" s="63" t="s">
        <v>151</v>
      </c>
      <c r="E475" s="63" t="s">
        <v>152</v>
      </c>
      <c r="F475" s="63">
        <v>2018</v>
      </c>
      <c r="G475" s="63">
        <v>2019</v>
      </c>
      <c r="H475" s="474">
        <v>885000</v>
      </c>
      <c r="I475" s="474">
        <v>0</v>
      </c>
      <c r="J475" s="488">
        <v>0</v>
      </c>
      <c r="K475" s="481"/>
      <c r="L475" s="488">
        <v>0</v>
      </c>
      <c r="M475" s="488">
        <v>295000</v>
      </c>
      <c r="N475" s="488">
        <v>295000</v>
      </c>
      <c r="O475" s="488">
        <v>295000</v>
      </c>
      <c r="P475" s="64" t="s">
        <v>153</v>
      </c>
    </row>
    <row r="476" spans="1:16" s="69" customFormat="1" ht="39.75" customHeight="1">
      <c r="A476" s="63">
        <v>4</v>
      </c>
      <c r="B476" s="63" t="s">
        <v>142</v>
      </c>
      <c r="C476" s="64" t="s">
        <v>2396</v>
      </c>
      <c r="D476" s="63" t="s">
        <v>147</v>
      </c>
      <c r="E476" s="63" t="s">
        <v>155</v>
      </c>
      <c r="F476" s="282">
        <v>43525</v>
      </c>
      <c r="G476" s="282">
        <v>43764</v>
      </c>
      <c r="H476" s="474">
        <v>3365360</v>
      </c>
      <c r="I476" s="474">
        <v>1698261.62</v>
      </c>
      <c r="J476" s="488">
        <v>1667098.38</v>
      </c>
      <c r="K476" s="481"/>
      <c r="L476" s="488">
        <v>0</v>
      </c>
      <c r="M476" s="488">
        <v>1698261.62</v>
      </c>
      <c r="N476" s="488">
        <v>833549.19</v>
      </c>
      <c r="O476" s="488">
        <v>833549.19</v>
      </c>
      <c r="P476" s="64" t="s">
        <v>149</v>
      </c>
    </row>
    <row r="477" spans="1:16" s="69" customFormat="1" ht="66.75" customHeight="1">
      <c r="A477" s="63">
        <v>5</v>
      </c>
      <c r="B477" s="63" t="s">
        <v>142</v>
      </c>
      <c r="C477" s="64" t="s">
        <v>2397</v>
      </c>
      <c r="D477" s="63" t="s">
        <v>157</v>
      </c>
      <c r="E477" s="63" t="s">
        <v>152</v>
      </c>
      <c r="F477" s="63">
        <v>2019</v>
      </c>
      <c r="G477" s="282">
        <v>43830</v>
      </c>
      <c r="H477" s="474">
        <v>47422343.579999998</v>
      </c>
      <c r="I477" s="474">
        <v>0</v>
      </c>
      <c r="J477" s="488">
        <v>47422343.579999998</v>
      </c>
      <c r="K477" s="481"/>
      <c r="L477" s="488">
        <v>0</v>
      </c>
      <c r="M477" s="488">
        <v>15807447.859999999</v>
      </c>
      <c r="N477" s="488">
        <v>15807447.859999999</v>
      </c>
      <c r="O477" s="488">
        <v>15807447.859999999</v>
      </c>
      <c r="P477" s="64" t="s">
        <v>158</v>
      </c>
    </row>
    <row r="478" spans="1:16" s="69" customFormat="1" ht="39.75" customHeight="1">
      <c r="A478" s="63">
        <v>6</v>
      </c>
      <c r="B478" s="63" t="s">
        <v>142</v>
      </c>
      <c r="C478" s="64" t="s">
        <v>2398</v>
      </c>
      <c r="D478" s="63" t="s">
        <v>160</v>
      </c>
      <c r="E478" s="63" t="s">
        <v>161</v>
      </c>
      <c r="F478" s="282">
        <v>43550</v>
      </c>
      <c r="G478" s="282">
        <v>43730</v>
      </c>
      <c r="H478" s="474">
        <v>26479200</v>
      </c>
      <c r="I478" s="474">
        <v>3982561.47</v>
      </c>
      <c r="J478" s="488">
        <v>22496638.530000001</v>
      </c>
      <c r="K478" s="481"/>
      <c r="L478" s="488">
        <v>0</v>
      </c>
      <c r="M478" s="488">
        <v>3982561.47</v>
      </c>
      <c r="N478" s="488">
        <v>11248319.26</v>
      </c>
      <c r="O478" s="488">
        <v>11248319.26</v>
      </c>
      <c r="P478" s="64" t="s">
        <v>149</v>
      </c>
    </row>
    <row r="479" spans="1:16" s="69" customFormat="1" ht="39.75" customHeight="1">
      <c r="A479" s="63">
        <v>7</v>
      </c>
      <c r="B479" s="63" t="s">
        <v>142</v>
      </c>
      <c r="C479" s="64" t="s">
        <v>2399</v>
      </c>
      <c r="D479" s="63" t="s">
        <v>163</v>
      </c>
      <c r="E479" s="63" t="s">
        <v>152</v>
      </c>
      <c r="F479" s="282">
        <v>43598</v>
      </c>
      <c r="G479" s="282">
        <v>43808</v>
      </c>
      <c r="H479" s="488">
        <v>2285000</v>
      </c>
      <c r="I479" s="474">
        <v>0</v>
      </c>
      <c r="J479" s="488">
        <v>2285000</v>
      </c>
      <c r="K479" s="481"/>
      <c r="L479" s="488">
        <v>0</v>
      </c>
      <c r="M479" s="488">
        <v>761666.66</v>
      </c>
      <c r="N479" s="488">
        <v>761666.66</v>
      </c>
      <c r="O479" s="488">
        <v>761666.66</v>
      </c>
      <c r="P479" s="64" t="s">
        <v>149</v>
      </c>
    </row>
    <row r="480" spans="1:16" s="69" customFormat="1" ht="39.75" customHeight="1">
      <c r="A480" s="63">
        <v>8</v>
      </c>
      <c r="B480" s="63" t="s">
        <v>142</v>
      </c>
      <c r="C480" s="64" t="s">
        <v>2400</v>
      </c>
      <c r="D480" s="63" t="s">
        <v>165</v>
      </c>
      <c r="E480" s="63" t="s">
        <v>155</v>
      </c>
      <c r="F480" s="282">
        <v>43276</v>
      </c>
      <c r="G480" s="282">
        <v>43501</v>
      </c>
      <c r="H480" s="488">
        <v>1498600</v>
      </c>
      <c r="I480" s="474">
        <v>782710.07</v>
      </c>
      <c r="J480" s="488">
        <v>715889.93</v>
      </c>
      <c r="K480" s="481"/>
      <c r="L480" s="488">
        <v>472347.53</v>
      </c>
      <c r="M480" s="488">
        <v>310362.53999999998</v>
      </c>
      <c r="N480" s="488">
        <v>357944.96</v>
      </c>
      <c r="O480" s="488">
        <v>357944.96</v>
      </c>
      <c r="P480" s="64" t="s">
        <v>149</v>
      </c>
    </row>
    <row r="481" spans="1:16" s="69" customFormat="1" ht="51.75" customHeight="1">
      <c r="A481" s="63">
        <v>9</v>
      </c>
      <c r="B481" s="63" t="s">
        <v>142</v>
      </c>
      <c r="C481" s="64" t="s">
        <v>2401</v>
      </c>
      <c r="D481" s="63" t="s">
        <v>167</v>
      </c>
      <c r="E481" s="63" t="s">
        <v>152</v>
      </c>
      <c r="F481" s="282">
        <v>43122</v>
      </c>
      <c r="G481" s="282">
        <v>43674</v>
      </c>
      <c r="H481" s="488">
        <v>75567200</v>
      </c>
      <c r="I481" s="474">
        <v>0</v>
      </c>
      <c r="J481" s="488">
        <v>75567200</v>
      </c>
      <c r="K481" s="481"/>
      <c r="L481" s="488">
        <v>0</v>
      </c>
      <c r="M481" s="488">
        <v>25189066</v>
      </c>
      <c r="N481" s="488">
        <v>25189066</v>
      </c>
      <c r="O481" s="488">
        <v>25189066</v>
      </c>
      <c r="P481" s="64" t="s">
        <v>145</v>
      </c>
    </row>
    <row r="482" spans="1:16" s="69" customFormat="1" ht="48.75" customHeight="1">
      <c r="A482" s="63">
        <v>10</v>
      </c>
      <c r="B482" s="63" t="s">
        <v>142</v>
      </c>
      <c r="C482" s="64" t="s">
        <v>2402</v>
      </c>
      <c r="D482" s="63" t="s">
        <v>169</v>
      </c>
      <c r="E482" s="63" t="s">
        <v>152</v>
      </c>
      <c r="F482" s="282">
        <v>42636</v>
      </c>
      <c r="G482" s="282">
        <v>43773</v>
      </c>
      <c r="H482" s="488">
        <v>26550000</v>
      </c>
      <c r="I482" s="474">
        <v>5582759.9100000001</v>
      </c>
      <c r="J482" s="488">
        <v>20967240.09</v>
      </c>
      <c r="K482" s="481"/>
      <c r="L482" s="488">
        <v>3288232.97</v>
      </c>
      <c r="M482" s="488">
        <v>5893003.3700000001</v>
      </c>
      <c r="N482" s="488">
        <v>5893003.3700000001</v>
      </c>
      <c r="O482" s="488">
        <v>5893003.3700000001</v>
      </c>
      <c r="P482" s="64" t="s">
        <v>145</v>
      </c>
    </row>
    <row r="483" spans="1:16" s="69" customFormat="1" ht="23.25" customHeight="1">
      <c r="A483" s="63">
        <v>11</v>
      </c>
      <c r="B483" s="63" t="s">
        <v>142</v>
      </c>
      <c r="C483" s="64" t="s">
        <v>2403</v>
      </c>
      <c r="D483" s="63" t="s">
        <v>167</v>
      </c>
      <c r="E483" s="63" t="s">
        <v>171</v>
      </c>
      <c r="F483" s="282">
        <v>42230</v>
      </c>
      <c r="G483" s="282">
        <v>43420</v>
      </c>
      <c r="H483" s="488">
        <v>14997000</v>
      </c>
      <c r="I483" s="474">
        <v>12991802.210000001</v>
      </c>
      <c r="J483" s="488">
        <v>2005197.79</v>
      </c>
      <c r="K483" s="481"/>
      <c r="L483" s="488">
        <v>0</v>
      </c>
      <c r="M483" s="488">
        <v>668399.26</v>
      </c>
      <c r="N483" s="488">
        <v>668399.26</v>
      </c>
      <c r="O483" s="488">
        <v>668399.26</v>
      </c>
      <c r="P483" s="64" t="s">
        <v>145</v>
      </c>
    </row>
    <row r="484" spans="1:16" s="69" customFormat="1" ht="39.75" customHeight="1" thickBot="1">
      <c r="A484" s="65">
        <v>12</v>
      </c>
      <c r="B484" s="65" t="s">
        <v>142</v>
      </c>
      <c r="C484" s="261" t="s">
        <v>2404</v>
      </c>
      <c r="D484" s="65" t="s">
        <v>129</v>
      </c>
      <c r="E484" s="65" t="s">
        <v>173</v>
      </c>
      <c r="F484" s="285">
        <v>43374</v>
      </c>
      <c r="G484" s="285">
        <v>43712</v>
      </c>
      <c r="H484" s="489">
        <v>1030000</v>
      </c>
      <c r="I484" s="456">
        <v>809543.01</v>
      </c>
      <c r="J484" s="489">
        <v>220456.99</v>
      </c>
      <c r="K484" s="482"/>
      <c r="L484" s="489">
        <v>49235.12</v>
      </c>
      <c r="M484" s="489">
        <v>165361.23000000001</v>
      </c>
      <c r="N484" s="489">
        <v>5860.64</v>
      </c>
      <c r="O484" s="489">
        <v>0</v>
      </c>
      <c r="P484" s="261" t="s">
        <v>174</v>
      </c>
    </row>
    <row r="485" spans="1:16" s="69" customFormat="1" ht="30" customHeight="1" thickBot="1">
      <c r="A485" s="830" t="s">
        <v>31</v>
      </c>
      <c r="B485" s="831"/>
      <c r="C485" s="831"/>
      <c r="D485" s="831"/>
      <c r="E485" s="831"/>
      <c r="F485" s="831"/>
      <c r="G485" s="832"/>
      <c r="H485" s="490">
        <f>SUM(H473:H484)</f>
        <v>217547597.57999998</v>
      </c>
      <c r="I485" s="490">
        <f t="shared" ref="I485:O485" si="20">SUM(I473:I484)</f>
        <v>28817064.360000003</v>
      </c>
      <c r="J485" s="490">
        <f t="shared" si="20"/>
        <v>187845533.22000003</v>
      </c>
      <c r="K485" s="490">
        <f t="shared" si="20"/>
        <v>0</v>
      </c>
      <c r="L485" s="490">
        <f t="shared" si="20"/>
        <v>3809815.62</v>
      </c>
      <c r="M485" s="490">
        <f t="shared" si="20"/>
        <v>59603952.639999993</v>
      </c>
      <c r="N485" s="490">
        <f t="shared" si="20"/>
        <v>65893079.829999991</v>
      </c>
      <c r="O485" s="490">
        <f t="shared" si="20"/>
        <v>65887219.18999999</v>
      </c>
      <c r="P485" s="445"/>
    </row>
    <row r="486" spans="1:16" s="22" customFormat="1" ht="19.5" customHeight="1" thickBot="1">
      <c r="A486" s="131"/>
      <c r="B486" s="132"/>
      <c r="C486" s="132"/>
      <c r="D486" s="132"/>
      <c r="E486" s="132"/>
      <c r="F486" s="132"/>
      <c r="G486" s="132"/>
      <c r="H486" s="453"/>
      <c r="I486" s="453"/>
      <c r="J486" s="453"/>
      <c r="K486" s="453"/>
      <c r="L486" s="453"/>
      <c r="M486" s="453"/>
      <c r="N486" s="453"/>
      <c r="O486" s="453"/>
      <c r="P486" s="133"/>
    </row>
    <row r="487" spans="1:16" ht="30" customHeight="1" thickBot="1">
      <c r="A487" s="781" t="s">
        <v>2409</v>
      </c>
      <c r="B487" s="782"/>
      <c r="C487" s="782"/>
      <c r="D487" s="782"/>
      <c r="E487" s="782"/>
      <c r="F487" s="782"/>
      <c r="G487" s="782"/>
      <c r="H487" s="782"/>
      <c r="I487" s="782"/>
      <c r="J487" s="782"/>
      <c r="K487" s="782"/>
      <c r="L487" s="782"/>
      <c r="M487" s="782"/>
      <c r="N487" s="782"/>
      <c r="O487" s="782"/>
      <c r="P487" s="783"/>
    </row>
    <row r="488" spans="1:16" s="223" customFormat="1" ht="23.25" customHeight="1">
      <c r="A488" s="222">
        <v>1</v>
      </c>
      <c r="B488" s="222" t="s">
        <v>261</v>
      </c>
      <c r="C488" s="256" t="s">
        <v>138</v>
      </c>
      <c r="D488" s="255" t="s">
        <v>53</v>
      </c>
      <c r="E488" s="255"/>
      <c r="F488" s="279">
        <v>43466</v>
      </c>
      <c r="G488" s="279">
        <v>43830</v>
      </c>
      <c r="H488" s="455">
        <v>3960000</v>
      </c>
      <c r="I488" s="455">
        <v>191872.89</v>
      </c>
      <c r="J488" s="455">
        <v>3960000</v>
      </c>
      <c r="K488" s="455"/>
      <c r="L488" s="455">
        <v>790000</v>
      </c>
      <c r="M488" s="455">
        <v>1210000</v>
      </c>
      <c r="N488" s="455">
        <v>1200000</v>
      </c>
      <c r="O488" s="455">
        <v>760000</v>
      </c>
      <c r="P488" s="288"/>
    </row>
    <row r="489" spans="1:16" s="223" customFormat="1" ht="23.25" customHeight="1">
      <c r="A489" s="61">
        <v>2</v>
      </c>
      <c r="B489" s="222" t="s">
        <v>261</v>
      </c>
      <c r="C489" s="64" t="s">
        <v>1884</v>
      </c>
      <c r="D489" s="255" t="s">
        <v>53</v>
      </c>
      <c r="E489" s="63"/>
      <c r="F489" s="279">
        <v>43466</v>
      </c>
      <c r="G489" s="279">
        <v>43830</v>
      </c>
      <c r="H489" s="474">
        <v>2812000</v>
      </c>
      <c r="I489" s="474">
        <v>271698.53999999998</v>
      </c>
      <c r="J489" s="474">
        <v>2812000</v>
      </c>
      <c r="K489" s="474"/>
      <c r="L489" s="474">
        <v>605000</v>
      </c>
      <c r="M489" s="474">
        <v>830000</v>
      </c>
      <c r="N489" s="474">
        <v>857000</v>
      </c>
      <c r="O489" s="474">
        <v>520000</v>
      </c>
      <c r="P489" s="62"/>
    </row>
    <row r="490" spans="1:16" s="223" customFormat="1" ht="23.25" customHeight="1" thickBot="1">
      <c r="A490" s="225">
        <v>3</v>
      </c>
      <c r="B490" s="289" t="s">
        <v>261</v>
      </c>
      <c r="C490" s="261" t="s">
        <v>1885</v>
      </c>
      <c r="D490" s="350" t="s">
        <v>53</v>
      </c>
      <c r="E490" s="65"/>
      <c r="F490" s="321">
        <v>43466</v>
      </c>
      <c r="G490" s="321">
        <v>43830</v>
      </c>
      <c r="H490" s="456">
        <v>2156000</v>
      </c>
      <c r="I490" s="456">
        <v>82323</v>
      </c>
      <c r="J490" s="456">
        <v>2156000</v>
      </c>
      <c r="K490" s="456"/>
      <c r="L490" s="456">
        <v>284000</v>
      </c>
      <c r="M490" s="456">
        <v>564000</v>
      </c>
      <c r="N490" s="456">
        <v>714000</v>
      </c>
      <c r="O490" s="456">
        <v>594000</v>
      </c>
      <c r="P490" s="262"/>
    </row>
    <row r="491" spans="1:16" s="441" customFormat="1" ht="30" customHeight="1" thickBot="1">
      <c r="A491" s="775" t="s">
        <v>31</v>
      </c>
      <c r="B491" s="776"/>
      <c r="C491" s="776"/>
      <c r="D491" s="776"/>
      <c r="E491" s="777"/>
      <c r="F491" s="440"/>
      <c r="G491" s="440"/>
      <c r="H491" s="45">
        <f>SUM(H488:H490)</f>
        <v>8928000</v>
      </c>
      <c r="I491" s="45">
        <f t="shared" ref="I491:M491" si="21">SUM(I488:I490)</f>
        <v>545894.42999999993</v>
      </c>
      <c r="J491" s="45">
        <f t="shared" si="21"/>
        <v>8928000</v>
      </c>
      <c r="K491" s="45">
        <f t="shared" si="21"/>
        <v>0</v>
      </c>
      <c r="L491" s="45">
        <f t="shared" si="21"/>
        <v>1679000</v>
      </c>
      <c r="M491" s="45">
        <f t="shared" si="21"/>
        <v>2604000</v>
      </c>
      <c r="N491" s="45">
        <f>SUM(N488:N490)</f>
        <v>2771000</v>
      </c>
      <c r="O491" s="45">
        <f>SUM(O488:O490)</f>
        <v>1874000</v>
      </c>
      <c r="P491" s="543"/>
    </row>
    <row r="492" spans="1:16" ht="16.5" thickBot="1">
      <c r="A492" s="572"/>
      <c r="B492" s="123"/>
      <c r="C492" s="579"/>
      <c r="D492" s="579"/>
      <c r="E492" s="579"/>
      <c r="F492" s="123"/>
      <c r="G492" s="123"/>
      <c r="H492" s="505"/>
      <c r="I492" s="505"/>
      <c r="J492" s="505"/>
      <c r="K492" s="505"/>
      <c r="L492" s="505"/>
      <c r="M492" s="505"/>
      <c r="N492" s="505"/>
      <c r="O492" s="505"/>
      <c r="P492" s="534"/>
    </row>
    <row r="493" spans="1:16" ht="30" customHeight="1" thickBot="1">
      <c r="A493" s="781" t="s">
        <v>384</v>
      </c>
      <c r="B493" s="782"/>
      <c r="C493" s="782"/>
      <c r="D493" s="782"/>
      <c r="E493" s="782"/>
      <c r="F493" s="782"/>
      <c r="G493" s="782"/>
      <c r="H493" s="782"/>
      <c r="I493" s="782"/>
      <c r="J493" s="782"/>
      <c r="K493" s="782"/>
      <c r="L493" s="782"/>
      <c r="M493" s="782"/>
      <c r="N493" s="782"/>
      <c r="O493" s="782"/>
      <c r="P493" s="783"/>
    </row>
    <row r="494" spans="1:16" s="69" customFormat="1" ht="30.75" customHeight="1">
      <c r="A494" s="63">
        <v>1</v>
      </c>
      <c r="B494" s="63" t="s">
        <v>142</v>
      </c>
      <c r="C494" s="244" t="s">
        <v>262</v>
      </c>
      <c r="D494" s="237" t="s">
        <v>45</v>
      </c>
      <c r="E494" s="237" t="s">
        <v>263</v>
      </c>
      <c r="F494" s="322">
        <v>2015</v>
      </c>
      <c r="G494" s="322">
        <v>2020</v>
      </c>
      <c r="H494" s="491">
        <v>16561300</v>
      </c>
      <c r="I494" s="467"/>
      <c r="J494" s="466">
        <v>5315000</v>
      </c>
      <c r="K494" s="466"/>
      <c r="L494" s="466"/>
      <c r="M494" s="466"/>
      <c r="N494" s="467"/>
      <c r="O494" s="467"/>
      <c r="P494" s="62"/>
    </row>
    <row r="495" spans="1:16" s="69" customFormat="1" ht="30.75" customHeight="1">
      <c r="A495" s="63">
        <v>2</v>
      </c>
      <c r="B495" s="63" t="s">
        <v>142</v>
      </c>
      <c r="C495" s="244" t="s">
        <v>2412</v>
      </c>
      <c r="D495" s="237" t="s">
        <v>45</v>
      </c>
      <c r="E495" s="237" t="s">
        <v>264</v>
      </c>
      <c r="F495" s="322">
        <v>2015</v>
      </c>
      <c r="G495" s="322">
        <v>2019</v>
      </c>
      <c r="H495" s="491">
        <v>2587000</v>
      </c>
      <c r="I495" s="467">
        <v>2565064</v>
      </c>
      <c r="J495" s="466">
        <v>100000</v>
      </c>
      <c r="K495" s="466"/>
      <c r="L495" s="466"/>
      <c r="M495" s="466"/>
      <c r="N495" s="467"/>
      <c r="O495" s="467"/>
      <c r="P495" s="62"/>
    </row>
    <row r="496" spans="1:16" s="69" customFormat="1" ht="30.75" customHeight="1">
      <c r="A496" s="63">
        <v>3</v>
      </c>
      <c r="B496" s="63" t="s">
        <v>142</v>
      </c>
      <c r="C496" s="324" t="s">
        <v>265</v>
      </c>
      <c r="D496" s="325" t="s">
        <v>45</v>
      </c>
      <c r="E496" s="325" t="s">
        <v>266</v>
      </c>
      <c r="F496" s="323">
        <v>2016</v>
      </c>
      <c r="G496" s="326">
        <v>202</v>
      </c>
      <c r="H496" s="492">
        <v>12555200</v>
      </c>
      <c r="I496" s="467">
        <v>4945013</v>
      </c>
      <c r="J496" s="466">
        <v>2511000</v>
      </c>
      <c r="K496" s="466"/>
      <c r="L496" s="466"/>
      <c r="M496" s="466"/>
      <c r="N496" s="467"/>
      <c r="O496" s="467"/>
      <c r="P496" s="62"/>
    </row>
    <row r="497" spans="1:16" s="69" customFormat="1" ht="30.75" customHeight="1">
      <c r="A497" s="63">
        <v>4</v>
      </c>
      <c r="B497" s="63" t="s">
        <v>142</v>
      </c>
      <c r="C497" s="324" t="s">
        <v>267</v>
      </c>
      <c r="D497" s="325" t="s">
        <v>45</v>
      </c>
      <c r="E497" s="325" t="s">
        <v>268</v>
      </c>
      <c r="F497" s="323">
        <v>2016</v>
      </c>
      <c r="G497" s="326">
        <v>2019</v>
      </c>
      <c r="H497" s="492">
        <v>24237200</v>
      </c>
      <c r="I497" s="467">
        <v>10329725</v>
      </c>
      <c r="J497" s="466">
        <v>13014200</v>
      </c>
      <c r="K497" s="466"/>
      <c r="L497" s="466"/>
      <c r="M497" s="466"/>
      <c r="N497" s="467"/>
      <c r="O497" s="467"/>
      <c r="P497" s="62"/>
    </row>
    <row r="498" spans="1:16" s="69" customFormat="1" ht="30.75" customHeight="1">
      <c r="A498" s="63">
        <v>5</v>
      </c>
      <c r="B498" s="63" t="s">
        <v>142</v>
      </c>
      <c r="C498" s="327" t="s">
        <v>269</v>
      </c>
      <c r="D498" s="322" t="s">
        <v>45</v>
      </c>
      <c r="E498" s="322" t="s">
        <v>270</v>
      </c>
      <c r="F498" s="328">
        <v>2017</v>
      </c>
      <c r="G498" s="328">
        <v>2020</v>
      </c>
      <c r="H498" s="493">
        <v>12466700</v>
      </c>
      <c r="I498" s="467">
        <v>9929397</v>
      </c>
      <c r="J498" s="466">
        <v>2431007</v>
      </c>
      <c r="K498" s="466"/>
      <c r="L498" s="466"/>
      <c r="M498" s="466"/>
      <c r="N498" s="467"/>
      <c r="O498" s="467"/>
      <c r="P498" s="62"/>
    </row>
    <row r="499" spans="1:16" s="69" customFormat="1" ht="30.75" customHeight="1">
      <c r="A499" s="63">
        <v>6</v>
      </c>
      <c r="B499" s="63" t="s">
        <v>142</v>
      </c>
      <c r="C499" s="327" t="s">
        <v>271</v>
      </c>
      <c r="D499" s="322" t="s">
        <v>272</v>
      </c>
      <c r="E499" s="322" t="s">
        <v>273</v>
      </c>
      <c r="F499" s="322">
        <v>2012</v>
      </c>
      <c r="G499" s="322">
        <v>2016</v>
      </c>
      <c r="H499" s="493">
        <v>12500000</v>
      </c>
      <c r="I499" s="467"/>
      <c r="J499" s="466"/>
      <c r="K499" s="466"/>
      <c r="L499" s="466"/>
      <c r="M499" s="466"/>
      <c r="N499" s="467"/>
      <c r="O499" s="467"/>
      <c r="P499" s="62"/>
    </row>
    <row r="500" spans="1:16" s="69" customFormat="1" ht="30.75" customHeight="1">
      <c r="A500" s="63">
        <v>7</v>
      </c>
      <c r="B500" s="63" t="s">
        <v>142</v>
      </c>
      <c r="C500" s="244" t="s">
        <v>274</v>
      </c>
      <c r="D500" s="237" t="s">
        <v>46</v>
      </c>
      <c r="E500" s="237" t="s">
        <v>264</v>
      </c>
      <c r="F500" s="322">
        <v>2015</v>
      </c>
      <c r="G500" s="322">
        <v>2021</v>
      </c>
      <c r="H500" s="491">
        <v>4200000</v>
      </c>
      <c r="I500" s="467"/>
      <c r="J500" s="466">
        <v>10000</v>
      </c>
      <c r="K500" s="466"/>
      <c r="L500" s="466"/>
      <c r="M500" s="466"/>
      <c r="N500" s="467"/>
      <c r="O500" s="467"/>
      <c r="P500" s="62"/>
    </row>
    <row r="501" spans="1:16" s="69" customFormat="1" ht="30.75" customHeight="1">
      <c r="A501" s="63">
        <v>8</v>
      </c>
      <c r="B501" s="63" t="s">
        <v>142</v>
      </c>
      <c r="C501" s="327" t="s">
        <v>275</v>
      </c>
      <c r="D501" s="322" t="s">
        <v>276</v>
      </c>
      <c r="E501" s="322" t="s">
        <v>277</v>
      </c>
      <c r="F501" s="322">
        <v>2013</v>
      </c>
      <c r="G501" s="322">
        <v>2019</v>
      </c>
      <c r="H501" s="493">
        <v>10500000</v>
      </c>
      <c r="I501" s="467"/>
      <c r="J501" s="466"/>
      <c r="K501" s="466"/>
      <c r="L501" s="466"/>
      <c r="M501" s="466"/>
      <c r="N501" s="467"/>
      <c r="O501" s="467"/>
      <c r="P501" s="62"/>
    </row>
    <row r="502" spans="1:16" s="69" customFormat="1" ht="30.75" customHeight="1">
      <c r="A502" s="63">
        <v>9</v>
      </c>
      <c r="B502" s="63" t="s">
        <v>142</v>
      </c>
      <c r="C502" s="244" t="s">
        <v>274</v>
      </c>
      <c r="D502" s="237" t="s">
        <v>46</v>
      </c>
      <c r="E502" s="237" t="s">
        <v>278</v>
      </c>
      <c r="F502" s="322">
        <v>2015</v>
      </c>
      <c r="G502" s="322">
        <v>2021</v>
      </c>
      <c r="H502" s="491">
        <v>4200000</v>
      </c>
      <c r="I502" s="467"/>
      <c r="J502" s="466">
        <v>10000</v>
      </c>
      <c r="K502" s="466"/>
      <c r="L502" s="466"/>
      <c r="M502" s="466"/>
      <c r="N502" s="467"/>
      <c r="O502" s="467"/>
      <c r="P502" s="62"/>
    </row>
    <row r="503" spans="1:16" s="69" customFormat="1" ht="30.75" customHeight="1">
      <c r="A503" s="63">
        <v>10</v>
      </c>
      <c r="B503" s="63" t="s">
        <v>142</v>
      </c>
      <c r="C503" s="244" t="s">
        <v>269</v>
      </c>
      <c r="D503" s="237" t="s">
        <v>169</v>
      </c>
      <c r="E503" s="237" t="s">
        <v>264</v>
      </c>
      <c r="F503" s="322">
        <v>2015</v>
      </c>
      <c r="G503" s="322">
        <v>2021</v>
      </c>
      <c r="H503" s="491">
        <v>9050000</v>
      </c>
      <c r="I503" s="467"/>
      <c r="J503" s="466">
        <v>10000</v>
      </c>
      <c r="K503" s="466"/>
      <c r="L503" s="466"/>
      <c r="M503" s="466"/>
      <c r="N503" s="467"/>
      <c r="O503" s="467"/>
      <c r="P503" s="62"/>
    </row>
    <row r="504" spans="1:16" s="69" customFormat="1" ht="30.75" customHeight="1">
      <c r="A504" s="63">
        <v>11</v>
      </c>
      <c r="B504" s="63" t="s">
        <v>142</v>
      </c>
      <c r="C504" s="244" t="s">
        <v>269</v>
      </c>
      <c r="D504" s="237" t="s">
        <v>169</v>
      </c>
      <c r="E504" s="237" t="s">
        <v>278</v>
      </c>
      <c r="F504" s="322">
        <v>2015</v>
      </c>
      <c r="G504" s="322">
        <v>2021</v>
      </c>
      <c r="H504" s="491">
        <v>9050000</v>
      </c>
      <c r="I504" s="467"/>
      <c r="J504" s="466">
        <v>10000</v>
      </c>
      <c r="K504" s="466"/>
      <c r="L504" s="466"/>
      <c r="M504" s="466"/>
      <c r="N504" s="467"/>
      <c r="O504" s="467"/>
      <c r="P504" s="62"/>
    </row>
    <row r="505" spans="1:16" s="69" customFormat="1" ht="30.75" customHeight="1">
      <c r="A505" s="63">
        <v>12</v>
      </c>
      <c r="B505" s="63" t="s">
        <v>142</v>
      </c>
      <c r="C505" s="324" t="s">
        <v>279</v>
      </c>
      <c r="D505" s="325" t="s">
        <v>169</v>
      </c>
      <c r="E505" s="325" t="s">
        <v>280</v>
      </c>
      <c r="F505" s="323">
        <v>2016</v>
      </c>
      <c r="G505" s="326">
        <v>2019</v>
      </c>
      <c r="H505" s="492">
        <v>9967000</v>
      </c>
      <c r="I505" s="467">
        <v>8999444</v>
      </c>
      <c r="J505" s="466">
        <v>100000</v>
      </c>
      <c r="K505" s="466"/>
      <c r="L505" s="466"/>
      <c r="M505" s="466"/>
      <c r="N505" s="467"/>
      <c r="O505" s="467"/>
      <c r="P505" s="62"/>
    </row>
    <row r="506" spans="1:16" s="69" customFormat="1" ht="30.75" customHeight="1">
      <c r="A506" s="63">
        <v>13</v>
      </c>
      <c r="B506" s="63" t="s">
        <v>142</v>
      </c>
      <c r="C506" s="244" t="s">
        <v>281</v>
      </c>
      <c r="D506" s="237" t="s">
        <v>169</v>
      </c>
      <c r="E506" s="237" t="s">
        <v>282</v>
      </c>
      <c r="F506" s="328">
        <v>2017</v>
      </c>
      <c r="G506" s="328">
        <v>2021</v>
      </c>
      <c r="H506" s="491">
        <v>15467128</v>
      </c>
      <c r="I506" s="467"/>
      <c r="J506" s="466">
        <v>10000</v>
      </c>
      <c r="K506" s="466"/>
      <c r="L506" s="466"/>
      <c r="M506" s="466"/>
      <c r="N506" s="467"/>
      <c r="O506" s="467"/>
      <c r="P506" s="62"/>
    </row>
    <row r="507" spans="1:16" s="69" customFormat="1" ht="30.75" customHeight="1">
      <c r="A507" s="63">
        <v>14</v>
      </c>
      <c r="B507" s="63" t="s">
        <v>142</v>
      </c>
      <c r="C507" s="244" t="s">
        <v>283</v>
      </c>
      <c r="D507" s="237" t="s">
        <v>169</v>
      </c>
      <c r="E507" s="237" t="s">
        <v>282</v>
      </c>
      <c r="F507" s="328">
        <v>2018</v>
      </c>
      <c r="G507" s="328">
        <v>2021</v>
      </c>
      <c r="H507" s="492">
        <v>10000000</v>
      </c>
      <c r="I507" s="467"/>
      <c r="J507" s="466">
        <v>10000</v>
      </c>
      <c r="K507" s="466"/>
      <c r="L507" s="466"/>
      <c r="M507" s="466"/>
      <c r="N507" s="467"/>
      <c r="O507" s="467"/>
      <c r="P507" s="62"/>
    </row>
    <row r="508" spans="1:16" s="69" customFormat="1" ht="30.75" customHeight="1">
      <c r="A508" s="63">
        <v>15</v>
      </c>
      <c r="B508" s="63" t="s">
        <v>142</v>
      </c>
      <c r="C508" s="327" t="s">
        <v>284</v>
      </c>
      <c r="D508" s="322" t="s">
        <v>163</v>
      </c>
      <c r="E508" s="322" t="s">
        <v>285</v>
      </c>
      <c r="F508" s="322">
        <v>2014</v>
      </c>
      <c r="G508" s="322">
        <v>2019</v>
      </c>
      <c r="H508" s="493">
        <v>14446300</v>
      </c>
      <c r="I508" s="467">
        <v>12868047</v>
      </c>
      <c r="J508" s="466">
        <v>4053362</v>
      </c>
      <c r="K508" s="466"/>
      <c r="L508" s="466"/>
      <c r="M508" s="466"/>
      <c r="N508" s="467"/>
      <c r="O508" s="467"/>
      <c r="P508" s="62"/>
    </row>
    <row r="509" spans="1:16" s="69" customFormat="1" ht="30.75" customHeight="1">
      <c r="A509" s="63">
        <v>16</v>
      </c>
      <c r="B509" s="63" t="s">
        <v>142</v>
      </c>
      <c r="C509" s="327" t="s">
        <v>286</v>
      </c>
      <c r="D509" s="322" t="s">
        <v>163</v>
      </c>
      <c r="E509" s="322" t="s">
        <v>280</v>
      </c>
      <c r="F509" s="322">
        <v>2014</v>
      </c>
      <c r="G509" s="322">
        <v>2021</v>
      </c>
      <c r="H509" s="493">
        <v>10000000</v>
      </c>
      <c r="I509" s="467"/>
      <c r="J509" s="466">
        <v>10000</v>
      </c>
      <c r="K509" s="466"/>
      <c r="L509" s="466"/>
      <c r="M509" s="466"/>
      <c r="N509" s="467"/>
      <c r="O509" s="467"/>
      <c r="P509" s="62"/>
    </row>
    <row r="510" spans="1:16" s="69" customFormat="1" ht="30.75" customHeight="1">
      <c r="A510" s="63">
        <v>17</v>
      </c>
      <c r="B510" s="63" t="s">
        <v>142</v>
      </c>
      <c r="C510" s="327" t="s">
        <v>287</v>
      </c>
      <c r="D510" s="322" t="s">
        <v>288</v>
      </c>
      <c r="E510" s="322" t="s">
        <v>280</v>
      </c>
      <c r="F510" s="322">
        <v>2013</v>
      </c>
      <c r="G510" s="322">
        <v>2019</v>
      </c>
      <c r="H510" s="493">
        <v>11000000</v>
      </c>
      <c r="I510" s="467">
        <v>11558644</v>
      </c>
      <c r="J510" s="466">
        <v>1312160</v>
      </c>
      <c r="K510" s="466"/>
      <c r="L510" s="466"/>
      <c r="M510" s="466"/>
      <c r="N510" s="467"/>
      <c r="O510" s="467"/>
      <c r="P510" s="62"/>
    </row>
    <row r="511" spans="1:16" s="69" customFormat="1" ht="30.75" customHeight="1">
      <c r="A511" s="63">
        <v>18</v>
      </c>
      <c r="B511" s="63" t="s">
        <v>142</v>
      </c>
      <c r="C511" s="327" t="s">
        <v>289</v>
      </c>
      <c r="D511" s="322" t="s">
        <v>288</v>
      </c>
      <c r="E511" s="322" t="s">
        <v>280</v>
      </c>
      <c r="F511" s="322">
        <v>2013</v>
      </c>
      <c r="G511" s="322">
        <v>2016</v>
      </c>
      <c r="H511" s="493">
        <v>10000000</v>
      </c>
      <c r="I511" s="467">
        <v>8891383</v>
      </c>
      <c r="J511" s="466"/>
      <c r="K511" s="466"/>
      <c r="L511" s="466"/>
      <c r="M511" s="466"/>
      <c r="N511" s="467"/>
      <c r="O511" s="467"/>
      <c r="P511" s="62"/>
    </row>
    <row r="512" spans="1:16" s="69" customFormat="1" ht="30.75" customHeight="1">
      <c r="A512" s="63">
        <v>19</v>
      </c>
      <c r="B512" s="63" t="s">
        <v>142</v>
      </c>
      <c r="C512" s="244" t="s">
        <v>290</v>
      </c>
      <c r="D512" s="322" t="s">
        <v>288</v>
      </c>
      <c r="E512" s="237" t="s">
        <v>273</v>
      </c>
      <c r="F512" s="322">
        <v>2015</v>
      </c>
      <c r="G512" s="322">
        <v>2020</v>
      </c>
      <c r="H512" s="491">
        <v>15232000</v>
      </c>
      <c r="I512" s="467"/>
      <c r="J512" s="466">
        <v>2589440</v>
      </c>
      <c r="K512" s="466"/>
      <c r="L512" s="466"/>
      <c r="M512" s="466"/>
      <c r="N512" s="467"/>
      <c r="O512" s="467"/>
      <c r="P512" s="62"/>
    </row>
    <row r="513" spans="1:16" s="69" customFormat="1" ht="30.75" customHeight="1">
      <c r="A513" s="63">
        <v>20</v>
      </c>
      <c r="B513" s="63" t="s">
        <v>142</v>
      </c>
      <c r="C513" s="324" t="s">
        <v>291</v>
      </c>
      <c r="D513" s="325" t="s">
        <v>288</v>
      </c>
      <c r="E513" s="325" t="s">
        <v>292</v>
      </c>
      <c r="F513" s="323">
        <v>2016</v>
      </c>
      <c r="G513" s="322">
        <v>2021</v>
      </c>
      <c r="H513" s="492">
        <v>9600000</v>
      </c>
      <c r="I513" s="467"/>
      <c r="J513" s="466">
        <v>76800</v>
      </c>
      <c r="K513" s="466"/>
      <c r="L513" s="466"/>
      <c r="M513" s="466"/>
      <c r="N513" s="467"/>
      <c r="O513" s="467"/>
      <c r="P513" s="62"/>
    </row>
    <row r="514" spans="1:16" s="69" customFormat="1" ht="30.75" customHeight="1">
      <c r="A514" s="63">
        <v>21</v>
      </c>
      <c r="B514" s="63" t="s">
        <v>142</v>
      </c>
      <c r="C514" s="244" t="s">
        <v>293</v>
      </c>
      <c r="D514" s="237" t="s">
        <v>288</v>
      </c>
      <c r="E514" s="237" t="s">
        <v>282</v>
      </c>
      <c r="F514" s="322">
        <v>2015</v>
      </c>
      <c r="G514" s="322">
        <v>2021</v>
      </c>
      <c r="H514" s="491">
        <v>10800000</v>
      </c>
      <c r="I514" s="467"/>
      <c r="J514" s="466">
        <v>10000</v>
      </c>
      <c r="K514" s="466"/>
      <c r="L514" s="466"/>
      <c r="M514" s="466"/>
      <c r="N514" s="467"/>
      <c r="O514" s="467"/>
      <c r="P514" s="62"/>
    </row>
    <row r="515" spans="1:16" s="69" customFormat="1" ht="30.75" customHeight="1">
      <c r="A515" s="63">
        <v>22</v>
      </c>
      <c r="B515" s="63" t="s">
        <v>142</v>
      </c>
      <c r="C515" s="244" t="s">
        <v>293</v>
      </c>
      <c r="D515" s="237" t="s">
        <v>144</v>
      </c>
      <c r="E515" s="237" t="s">
        <v>273</v>
      </c>
      <c r="F515" s="322">
        <v>2015</v>
      </c>
      <c r="G515" s="322">
        <v>2021</v>
      </c>
      <c r="H515" s="491">
        <v>12000000</v>
      </c>
      <c r="I515" s="467"/>
      <c r="J515" s="466">
        <v>10000</v>
      </c>
      <c r="K515" s="466"/>
      <c r="L515" s="466"/>
      <c r="M515" s="466"/>
      <c r="N515" s="467"/>
      <c r="O515" s="467"/>
      <c r="P515" s="62"/>
    </row>
    <row r="516" spans="1:16" s="69" customFormat="1" ht="30.75" customHeight="1">
      <c r="A516" s="63">
        <v>23</v>
      </c>
      <c r="B516" s="63" t="s">
        <v>142</v>
      </c>
      <c r="C516" s="244" t="s">
        <v>294</v>
      </c>
      <c r="D516" s="237" t="s">
        <v>144</v>
      </c>
      <c r="E516" s="237" t="s">
        <v>282</v>
      </c>
      <c r="F516" s="322">
        <v>2015</v>
      </c>
      <c r="G516" s="322">
        <v>2021</v>
      </c>
      <c r="H516" s="491">
        <v>10800000</v>
      </c>
      <c r="I516" s="467"/>
      <c r="J516" s="466">
        <v>10000</v>
      </c>
      <c r="K516" s="466"/>
      <c r="L516" s="466"/>
      <c r="M516" s="466"/>
      <c r="N516" s="467"/>
      <c r="O516" s="467"/>
      <c r="P516" s="62"/>
    </row>
    <row r="517" spans="1:16" s="69" customFormat="1" ht="30.75" customHeight="1">
      <c r="A517" s="63">
        <v>24</v>
      </c>
      <c r="B517" s="63" t="s">
        <v>142</v>
      </c>
      <c r="C517" s="244" t="s">
        <v>281</v>
      </c>
      <c r="D517" s="237" t="s">
        <v>144</v>
      </c>
      <c r="E517" s="237" t="s">
        <v>285</v>
      </c>
      <c r="F517" s="322">
        <v>2015</v>
      </c>
      <c r="G517" s="322">
        <v>2021</v>
      </c>
      <c r="H517" s="491">
        <v>12600000</v>
      </c>
      <c r="I517" s="467"/>
      <c r="J517" s="466">
        <v>10000</v>
      </c>
      <c r="K517" s="466"/>
      <c r="L517" s="466"/>
      <c r="M517" s="466"/>
      <c r="N517" s="467"/>
      <c r="O517" s="467"/>
      <c r="P517" s="62"/>
    </row>
    <row r="518" spans="1:16" s="69" customFormat="1" ht="30.75" customHeight="1">
      <c r="A518" s="63">
        <v>25</v>
      </c>
      <c r="B518" s="63" t="s">
        <v>142</v>
      </c>
      <c r="C518" s="244" t="s">
        <v>295</v>
      </c>
      <c r="D518" s="237" t="s">
        <v>144</v>
      </c>
      <c r="E518" s="237" t="s">
        <v>296</v>
      </c>
      <c r="F518" s="322">
        <v>2015</v>
      </c>
      <c r="G518" s="322">
        <v>2021</v>
      </c>
      <c r="H518" s="491">
        <v>13200000</v>
      </c>
      <c r="I518" s="467"/>
      <c r="J518" s="466">
        <v>10000</v>
      </c>
      <c r="K518" s="466"/>
      <c r="L518" s="466"/>
      <c r="M518" s="466"/>
      <c r="N518" s="467"/>
      <c r="O518" s="467"/>
      <c r="P518" s="62"/>
    </row>
    <row r="519" spans="1:16" s="69" customFormat="1" ht="30.75" customHeight="1">
      <c r="A519" s="63">
        <v>26</v>
      </c>
      <c r="B519" s="63" t="s">
        <v>142</v>
      </c>
      <c r="C519" s="244" t="s">
        <v>281</v>
      </c>
      <c r="D519" s="325" t="s">
        <v>144</v>
      </c>
      <c r="E519" s="237" t="s">
        <v>273</v>
      </c>
      <c r="F519" s="323">
        <v>2016</v>
      </c>
      <c r="G519" s="326">
        <v>2021</v>
      </c>
      <c r="H519" s="492">
        <v>10680000</v>
      </c>
      <c r="I519" s="467"/>
      <c r="J519" s="466">
        <v>680000</v>
      </c>
      <c r="K519" s="466"/>
      <c r="L519" s="466"/>
      <c r="M519" s="466"/>
      <c r="N519" s="467"/>
      <c r="O519" s="467"/>
      <c r="P519" s="62"/>
    </row>
    <row r="520" spans="1:16" s="69" customFormat="1" ht="30.75" customHeight="1">
      <c r="A520" s="63">
        <v>27</v>
      </c>
      <c r="B520" s="63" t="s">
        <v>142</v>
      </c>
      <c r="C520" s="244" t="s">
        <v>297</v>
      </c>
      <c r="D520" s="325" t="s">
        <v>144</v>
      </c>
      <c r="E520" s="237" t="s">
        <v>282</v>
      </c>
      <c r="F520" s="323">
        <v>2016</v>
      </c>
      <c r="G520" s="326">
        <v>2021</v>
      </c>
      <c r="H520" s="492">
        <v>10800000</v>
      </c>
      <c r="I520" s="467"/>
      <c r="J520" s="466">
        <v>10000</v>
      </c>
      <c r="K520" s="466"/>
      <c r="L520" s="466"/>
      <c r="M520" s="466"/>
      <c r="N520" s="467"/>
      <c r="O520" s="467"/>
      <c r="P520" s="62"/>
    </row>
    <row r="521" spans="1:16" s="69" customFormat="1" ht="30.75" customHeight="1">
      <c r="A521" s="63">
        <v>28</v>
      </c>
      <c r="B521" s="63" t="s">
        <v>142</v>
      </c>
      <c r="C521" s="327" t="s">
        <v>298</v>
      </c>
      <c r="D521" s="322" t="s">
        <v>299</v>
      </c>
      <c r="E521" s="322" t="s">
        <v>300</v>
      </c>
      <c r="F521" s="322">
        <v>2014</v>
      </c>
      <c r="G521" s="322">
        <v>2021</v>
      </c>
      <c r="H521" s="493">
        <v>22200000</v>
      </c>
      <c r="I521" s="467">
        <v>15000</v>
      </c>
      <c r="J521" s="466">
        <v>10000</v>
      </c>
      <c r="K521" s="466"/>
      <c r="L521" s="466"/>
      <c r="M521" s="466"/>
      <c r="N521" s="467"/>
      <c r="O521" s="467"/>
      <c r="P521" s="62"/>
    </row>
    <row r="522" spans="1:16" s="69" customFormat="1" ht="30.75" customHeight="1">
      <c r="A522" s="63">
        <v>29</v>
      </c>
      <c r="B522" s="63" t="s">
        <v>142</v>
      </c>
      <c r="C522" s="324" t="s">
        <v>301</v>
      </c>
      <c r="D522" s="322" t="s">
        <v>2463</v>
      </c>
      <c r="E522" s="237" t="s">
        <v>264</v>
      </c>
      <c r="F522" s="322">
        <v>2015</v>
      </c>
      <c r="G522" s="322">
        <v>2021</v>
      </c>
      <c r="H522" s="491">
        <v>6000000</v>
      </c>
      <c r="I522" s="467"/>
      <c r="J522" s="466">
        <v>10000</v>
      </c>
      <c r="K522" s="466"/>
      <c r="L522" s="466"/>
      <c r="M522" s="466"/>
      <c r="N522" s="467"/>
      <c r="O522" s="467"/>
      <c r="P522" s="62"/>
    </row>
    <row r="523" spans="1:16" s="69" customFormat="1" ht="30.75" customHeight="1">
      <c r="A523" s="63">
        <v>30</v>
      </c>
      <c r="B523" s="63" t="s">
        <v>142</v>
      </c>
      <c r="C523" s="327" t="s">
        <v>303</v>
      </c>
      <c r="D523" s="322" t="s">
        <v>2463</v>
      </c>
      <c r="E523" s="322" t="s">
        <v>304</v>
      </c>
      <c r="F523" s="322">
        <v>2014</v>
      </c>
      <c r="G523" s="322">
        <v>2021</v>
      </c>
      <c r="H523" s="493">
        <v>20000000</v>
      </c>
      <c r="I523" s="467"/>
      <c r="J523" s="466">
        <v>10000</v>
      </c>
      <c r="K523" s="466"/>
      <c r="L523" s="466"/>
      <c r="M523" s="466"/>
      <c r="N523" s="467"/>
      <c r="O523" s="467"/>
      <c r="P523" s="62"/>
    </row>
    <row r="524" spans="1:16" s="69" customFormat="1" ht="30.75" customHeight="1">
      <c r="A524" s="63">
        <v>31</v>
      </c>
      <c r="B524" s="63" t="s">
        <v>142</v>
      </c>
      <c r="C524" s="327" t="s">
        <v>305</v>
      </c>
      <c r="D524" s="322" t="s">
        <v>2463</v>
      </c>
      <c r="E524" s="322" t="s">
        <v>280</v>
      </c>
      <c r="F524" s="322">
        <v>2014</v>
      </c>
      <c r="G524" s="322">
        <v>2019</v>
      </c>
      <c r="H524" s="493">
        <v>9000000</v>
      </c>
      <c r="I524" s="467">
        <v>4977707</v>
      </c>
      <c r="J524" s="466">
        <v>8559083</v>
      </c>
      <c r="K524" s="466"/>
      <c r="L524" s="466"/>
      <c r="M524" s="466"/>
      <c r="N524" s="467"/>
      <c r="O524" s="467"/>
      <c r="P524" s="62"/>
    </row>
    <row r="525" spans="1:16" s="69" customFormat="1" ht="30.75" customHeight="1">
      <c r="A525" s="63">
        <v>32</v>
      </c>
      <c r="B525" s="63" t="s">
        <v>142</v>
      </c>
      <c r="C525" s="244" t="s">
        <v>306</v>
      </c>
      <c r="D525" s="237" t="s">
        <v>2463</v>
      </c>
      <c r="E525" s="237" t="s">
        <v>282</v>
      </c>
      <c r="F525" s="322">
        <v>2015</v>
      </c>
      <c r="G525" s="322">
        <v>2019</v>
      </c>
      <c r="H525" s="491">
        <v>8543200</v>
      </c>
      <c r="I525" s="467">
        <v>2664964</v>
      </c>
      <c r="J525" s="466">
        <v>2648700</v>
      </c>
      <c r="K525" s="466"/>
      <c r="L525" s="466"/>
      <c r="M525" s="466"/>
      <c r="N525" s="467"/>
      <c r="O525" s="467"/>
      <c r="P525" s="62"/>
    </row>
    <row r="526" spans="1:16" s="69" customFormat="1" ht="30.75" customHeight="1">
      <c r="A526" s="63">
        <v>33</v>
      </c>
      <c r="B526" s="63" t="s">
        <v>142</v>
      </c>
      <c r="C526" s="244" t="s">
        <v>307</v>
      </c>
      <c r="D526" s="237" t="s">
        <v>2463</v>
      </c>
      <c r="E526" s="237" t="s">
        <v>308</v>
      </c>
      <c r="F526" s="322">
        <v>2015</v>
      </c>
      <c r="G526" s="322">
        <v>2019</v>
      </c>
      <c r="H526" s="491">
        <v>4425000</v>
      </c>
      <c r="I526" s="467">
        <v>4429861</v>
      </c>
      <c r="J526" s="466">
        <v>100000</v>
      </c>
      <c r="K526" s="466"/>
      <c r="L526" s="466"/>
      <c r="M526" s="466"/>
      <c r="N526" s="467"/>
      <c r="O526" s="467"/>
      <c r="P526" s="62"/>
    </row>
    <row r="527" spans="1:16" s="69" customFormat="1" ht="30.75" customHeight="1">
      <c r="A527" s="63">
        <v>34</v>
      </c>
      <c r="B527" s="63" t="s">
        <v>142</v>
      </c>
      <c r="C527" s="244" t="s">
        <v>274</v>
      </c>
      <c r="D527" s="237" t="s">
        <v>46</v>
      </c>
      <c r="E527" s="237" t="s">
        <v>278</v>
      </c>
      <c r="F527" s="322">
        <v>2015</v>
      </c>
      <c r="G527" s="322">
        <v>2021</v>
      </c>
      <c r="H527" s="491">
        <v>4200000</v>
      </c>
      <c r="I527" s="467"/>
      <c r="J527" s="466">
        <v>10000</v>
      </c>
      <c r="K527" s="466"/>
      <c r="L527" s="466"/>
      <c r="M527" s="466"/>
      <c r="N527" s="467"/>
      <c r="O527" s="467"/>
      <c r="P527" s="62"/>
    </row>
    <row r="528" spans="1:16" s="69" customFormat="1" ht="30.75" customHeight="1">
      <c r="A528" s="63">
        <v>35</v>
      </c>
      <c r="B528" s="63" t="s">
        <v>142</v>
      </c>
      <c r="C528" s="244" t="s">
        <v>309</v>
      </c>
      <c r="D528" s="237" t="s">
        <v>2463</v>
      </c>
      <c r="E528" s="237" t="s">
        <v>310</v>
      </c>
      <c r="F528" s="328">
        <v>2017</v>
      </c>
      <c r="G528" s="328">
        <v>2021</v>
      </c>
      <c r="H528" s="491">
        <v>6600000</v>
      </c>
      <c r="I528" s="467"/>
      <c r="J528" s="466">
        <v>52800</v>
      </c>
      <c r="K528" s="466"/>
      <c r="L528" s="466"/>
      <c r="M528" s="466"/>
      <c r="N528" s="467"/>
      <c r="O528" s="467"/>
      <c r="P528" s="62"/>
    </row>
    <row r="529" spans="1:16" s="69" customFormat="1" ht="30.75" customHeight="1">
      <c r="A529" s="63">
        <v>36</v>
      </c>
      <c r="B529" s="63" t="s">
        <v>142</v>
      </c>
      <c r="C529" s="244" t="s">
        <v>311</v>
      </c>
      <c r="D529" s="237" t="s">
        <v>312</v>
      </c>
      <c r="E529" s="237" t="s">
        <v>313</v>
      </c>
      <c r="F529" s="322">
        <v>2015</v>
      </c>
      <c r="G529" s="322">
        <v>2021</v>
      </c>
      <c r="H529" s="491">
        <v>15000000</v>
      </c>
      <c r="I529" s="467"/>
      <c r="J529" s="466">
        <v>10000</v>
      </c>
      <c r="K529" s="466"/>
      <c r="L529" s="466"/>
      <c r="M529" s="466"/>
      <c r="N529" s="467"/>
      <c r="O529" s="467"/>
      <c r="P529" s="62"/>
    </row>
    <row r="530" spans="1:16" s="69" customFormat="1" ht="30.75" customHeight="1">
      <c r="A530" s="63">
        <v>37</v>
      </c>
      <c r="B530" s="63" t="s">
        <v>142</v>
      </c>
      <c r="C530" s="324" t="s">
        <v>281</v>
      </c>
      <c r="D530" s="325" t="s">
        <v>165</v>
      </c>
      <c r="E530" s="325" t="s">
        <v>314</v>
      </c>
      <c r="F530" s="323">
        <v>2016</v>
      </c>
      <c r="G530" s="322">
        <v>2021</v>
      </c>
      <c r="H530" s="492">
        <v>22200000</v>
      </c>
      <c r="I530" s="467"/>
      <c r="J530" s="466">
        <v>10000</v>
      </c>
      <c r="K530" s="466"/>
      <c r="L530" s="466"/>
      <c r="M530" s="466"/>
      <c r="N530" s="467"/>
      <c r="O530" s="467"/>
      <c r="P530" s="62"/>
    </row>
    <row r="531" spans="1:16" s="69" customFormat="1" ht="30.75" customHeight="1">
      <c r="A531" s="63">
        <v>38</v>
      </c>
      <c r="B531" s="63" t="s">
        <v>142</v>
      </c>
      <c r="C531" s="327" t="s">
        <v>269</v>
      </c>
      <c r="D531" s="322" t="s">
        <v>165</v>
      </c>
      <c r="E531" s="322" t="s">
        <v>315</v>
      </c>
      <c r="F531" s="328">
        <v>2017</v>
      </c>
      <c r="G531" s="328">
        <v>2021</v>
      </c>
      <c r="H531" s="493">
        <v>18000000</v>
      </c>
      <c r="I531" s="467"/>
      <c r="J531" s="466">
        <v>10000</v>
      </c>
      <c r="K531" s="466"/>
      <c r="L531" s="466"/>
      <c r="M531" s="466"/>
      <c r="N531" s="467"/>
      <c r="O531" s="467"/>
      <c r="P531" s="62"/>
    </row>
    <row r="532" spans="1:16" s="69" customFormat="1" ht="30.75" customHeight="1">
      <c r="A532" s="63">
        <v>39</v>
      </c>
      <c r="B532" s="63" t="s">
        <v>142</v>
      </c>
      <c r="C532" s="327" t="s">
        <v>316</v>
      </c>
      <c r="D532" s="322" t="s">
        <v>147</v>
      </c>
      <c r="E532" s="322" t="s">
        <v>292</v>
      </c>
      <c r="F532" s="322">
        <v>2014</v>
      </c>
      <c r="G532" s="322">
        <v>2021</v>
      </c>
      <c r="H532" s="493">
        <v>11650000</v>
      </c>
      <c r="I532" s="467"/>
      <c r="J532" s="466">
        <v>10000</v>
      </c>
      <c r="K532" s="466"/>
      <c r="L532" s="466"/>
      <c r="M532" s="466"/>
      <c r="N532" s="467"/>
      <c r="O532" s="467"/>
      <c r="P532" s="62"/>
    </row>
    <row r="533" spans="1:16" s="69" customFormat="1" ht="30.75" customHeight="1">
      <c r="A533" s="63">
        <v>40</v>
      </c>
      <c r="B533" s="63" t="s">
        <v>142</v>
      </c>
      <c r="C533" s="244" t="s">
        <v>317</v>
      </c>
      <c r="D533" s="325" t="s">
        <v>46</v>
      </c>
      <c r="E533" s="325" t="s">
        <v>318</v>
      </c>
      <c r="F533" s="323">
        <v>2016</v>
      </c>
      <c r="G533" s="322">
        <v>2021</v>
      </c>
      <c r="H533" s="492">
        <v>21000000</v>
      </c>
      <c r="I533" s="467"/>
      <c r="J533" s="466">
        <v>2506847</v>
      </c>
      <c r="K533" s="466"/>
      <c r="L533" s="466"/>
      <c r="M533" s="466"/>
      <c r="N533" s="467"/>
      <c r="O533" s="467"/>
      <c r="P533" s="62"/>
    </row>
    <row r="534" spans="1:16" s="69" customFormat="1" ht="30.75" customHeight="1">
      <c r="A534" s="63">
        <v>41</v>
      </c>
      <c r="B534" s="63" t="s">
        <v>142</v>
      </c>
      <c r="C534" s="327" t="s">
        <v>319</v>
      </c>
      <c r="D534" s="322" t="s">
        <v>46</v>
      </c>
      <c r="E534" s="322" t="s">
        <v>320</v>
      </c>
      <c r="F534" s="322">
        <v>2013</v>
      </c>
      <c r="G534" s="322">
        <v>2019</v>
      </c>
      <c r="H534" s="493">
        <v>4000000</v>
      </c>
      <c r="I534" s="467"/>
      <c r="J534" s="466">
        <v>4000000</v>
      </c>
      <c r="K534" s="466"/>
      <c r="L534" s="466"/>
      <c r="M534" s="466"/>
      <c r="N534" s="467"/>
      <c r="O534" s="467"/>
      <c r="P534" s="62"/>
    </row>
    <row r="535" spans="1:16" s="69" customFormat="1" ht="30.75" customHeight="1">
      <c r="A535" s="63">
        <v>42</v>
      </c>
      <c r="B535" s="63" t="s">
        <v>142</v>
      </c>
      <c r="C535" s="327" t="s">
        <v>321</v>
      </c>
      <c r="D535" s="322" t="s">
        <v>46</v>
      </c>
      <c r="E535" s="322" t="s">
        <v>285</v>
      </c>
      <c r="F535" s="322">
        <v>2014</v>
      </c>
      <c r="G535" s="322">
        <v>2019</v>
      </c>
      <c r="H535" s="493">
        <v>20000000</v>
      </c>
      <c r="I535" s="467">
        <v>10584449</v>
      </c>
      <c r="J535" s="466">
        <v>1911000</v>
      </c>
      <c r="K535" s="466"/>
      <c r="L535" s="466"/>
      <c r="M535" s="466"/>
      <c r="N535" s="467"/>
      <c r="O535" s="467"/>
      <c r="P535" s="62"/>
    </row>
    <row r="536" spans="1:16" s="69" customFormat="1" ht="30.75" customHeight="1">
      <c r="A536" s="63">
        <v>43</v>
      </c>
      <c r="B536" s="63" t="s">
        <v>142</v>
      </c>
      <c r="C536" s="324" t="s">
        <v>322</v>
      </c>
      <c r="D536" s="237" t="s">
        <v>129</v>
      </c>
      <c r="E536" s="237" t="s">
        <v>278</v>
      </c>
      <c r="F536" s="322">
        <v>2015</v>
      </c>
      <c r="G536" s="322">
        <v>2021</v>
      </c>
      <c r="H536" s="491">
        <v>4500000</v>
      </c>
      <c r="I536" s="467"/>
      <c r="J536" s="466">
        <v>10000</v>
      </c>
      <c r="K536" s="466"/>
      <c r="L536" s="466"/>
      <c r="M536" s="466"/>
      <c r="N536" s="467"/>
      <c r="O536" s="467"/>
      <c r="P536" s="62"/>
    </row>
    <row r="537" spans="1:16" s="69" customFormat="1" ht="30.75" customHeight="1">
      <c r="A537" s="63">
        <v>44</v>
      </c>
      <c r="B537" s="63" t="s">
        <v>142</v>
      </c>
      <c r="C537" s="324" t="s">
        <v>323</v>
      </c>
      <c r="D537" s="237" t="s">
        <v>129</v>
      </c>
      <c r="E537" s="237" t="s">
        <v>310</v>
      </c>
      <c r="F537" s="322">
        <v>2018</v>
      </c>
      <c r="G537" s="322">
        <v>2021</v>
      </c>
      <c r="H537" s="491">
        <v>5500000</v>
      </c>
      <c r="I537" s="467"/>
      <c r="J537" s="466">
        <v>10000</v>
      </c>
      <c r="K537" s="466"/>
      <c r="L537" s="466"/>
      <c r="M537" s="466"/>
      <c r="N537" s="467"/>
      <c r="O537" s="467"/>
      <c r="P537" s="62"/>
    </row>
    <row r="538" spans="1:16" s="69" customFormat="1" ht="30.75" customHeight="1">
      <c r="A538" s="63">
        <v>45</v>
      </c>
      <c r="B538" s="63" t="s">
        <v>142</v>
      </c>
      <c r="C538" s="327" t="s">
        <v>324</v>
      </c>
      <c r="D538" s="322" t="s">
        <v>325</v>
      </c>
      <c r="E538" s="237" t="s">
        <v>326</v>
      </c>
      <c r="F538" s="322">
        <v>2013</v>
      </c>
      <c r="G538" s="322">
        <v>2018</v>
      </c>
      <c r="H538" s="493">
        <v>33792000</v>
      </c>
      <c r="I538" s="467">
        <v>44161760</v>
      </c>
      <c r="J538" s="466"/>
      <c r="K538" s="466"/>
      <c r="L538" s="466"/>
      <c r="M538" s="466"/>
      <c r="N538" s="467"/>
      <c r="O538" s="467"/>
      <c r="P538" s="62"/>
    </row>
    <row r="539" spans="1:16" s="69" customFormat="1" ht="30.75" customHeight="1">
      <c r="A539" s="63">
        <v>46</v>
      </c>
      <c r="B539" s="63" t="s">
        <v>142</v>
      </c>
      <c r="C539" s="327" t="s">
        <v>327</v>
      </c>
      <c r="D539" s="322" t="s">
        <v>325</v>
      </c>
      <c r="E539" s="322" t="s">
        <v>280</v>
      </c>
      <c r="F539" s="322">
        <v>2013</v>
      </c>
      <c r="G539" s="322">
        <v>2019</v>
      </c>
      <c r="H539" s="493">
        <v>10500000</v>
      </c>
      <c r="I539" s="467"/>
      <c r="J539" s="466">
        <v>11991150</v>
      </c>
      <c r="K539" s="466"/>
      <c r="L539" s="466"/>
      <c r="M539" s="466"/>
      <c r="N539" s="467"/>
      <c r="O539" s="467"/>
      <c r="P539" s="62"/>
    </row>
    <row r="540" spans="1:16" s="69" customFormat="1" ht="30.75" customHeight="1">
      <c r="A540" s="63">
        <v>47</v>
      </c>
      <c r="B540" s="63" t="s">
        <v>142</v>
      </c>
      <c r="C540" s="327" t="s">
        <v>323</v>
      </c>
      <c r="D540" s="322" t="s">
        <v>325</v>
      </c>
      <c r="E540" s="322" t="s">
        <v>328</v>
      </c>
      <c r="F540" s="322">
        <v>2014</v>
      </c>
      <c r="G540" s="322">
        <v>2021</v>
      </c>
      <c r="H540" s="493">
        <v>9000000</v>
      </c>
      <c r="I540" s="467"/>
      <c r="J540" s="466">
        <v>10000</v>
      </c>
      <c r="K540" s="466"/>
      <c r="L540" s="466"/>
      <c r="M540" s="466"/>
      <c r="N540" s="467"/>
      <c r="O540" s="467"/>
      <c r="P540" s="62"/>
    </row>
    <row r="541" spans="1:16" s="69" customFormat="1" ht="30.75" customHeight="1">
      <c r="A541" s="63">
        <v>48</v>
      </c>
      <c r="B541" s="63" t="s">
        <v>142</v>
      </c>
      <c r="C541" s="244" t="s">
        <v>329</v>
      </c>
      <c r="D541" s="237" t="s">
        <v>325</v>
      </c>
      <c r="E541" s="237" t="s">
        <v>330</v>
      </c>
      <c r="F541" s="322">
        <v>2015</v>
      </c>
      <c r="G541" s="322">
        <v>2019</v>
      </c>
      <c r="H541" s="491">
        <v>19700210</v>
      </c>
      <c r="I541" s="467">
        <v>21252692</v>
      </c>
      <c r="J541" s="466">
        <v>4072210</v>
      </c>
      <c r="K541" s="466"/>
      <c r="L541" s="466"/>
      <c r="M541" s="466"/>
      <c r="N541" s="467"/>
      <c r="O541" s="467"/>
      <c r="P541" s="62"/>
    </row>
    <row r="542" spans="1:16" s="69" customFormat="1" ht="30.75" customHeight="1">
      <c r="A542" s="63">
        <v>49</v>
      </c>
      <c r="B542" s="63" t="s">
        <v>142</v>
      </c>
      <c r="C542" s="244" t="s">
        <v>306</v>
      </c>
      <c r="D542" s="237" t="s">
        <v>325</v>
      </c>
      <c r="E542" s="237" t="s">
        <v>273</v>
      </c>
      <c r="F542" s="322">
        <v>2015</v>
      </c>
      <c r="G542" s="322">
        <v>2019</v>
      </c>
      <c r="H542" s="491">
        <v>14777000</v>
      </c>
      <c r="I542" s="467">
        <v>15222135</v>
      </c>
      <c r="J542" s="466">
        <v>100000</v>
      </c>
      <c r="K542" s="466"/>
      <c r="L542" s="466"/>
      <c r="M542" s="466"/>
      <c r="N542" s="467"/>
      <c r="O542" s="467"/>
      <c r="P542" s="62"/>
    </row>
    <row r="543" spans="1:16" s="69" customFormat="1" ht="30.75" customHeight="1">
      <c r="A543" s="63">
        <v>50</v>
      </c>
      <c r="B543" s="63" t="s">
        <v>142</v>
      </c>
      <c r="C543" s="244" t="s">
        <v>295</v>
      </c>
      <c r="D543" s="237" t="s">
        <v>325</v>
      </c>
      <c r="E543" s="237" t="s">
        <v>296</v>
      </c>
      <c r="F543" s="322">
        <v>2015</v>
      </c>
      <c r="G543" s="322">
        <v>2017</v>
      </c>
      <c r="H543" s="491">
        <v>12523000</v>
      </c>
      <c r="I543" s="467">
        <v>8286295</v>
      </c>
      <c r="J543" s="466">
        <v>200000</v>
      </c>
      <c r="K543" s="466"/>
      <c r="L543" s="466"/>
      <c r="M543" s="466"/>
      <c r="N543" s="467"/>
      <c r="O543" s="467"/>
      <c r="P543" s="62"/>
    </row>
    <row r="544" spans="1:16" s="69" customFormat="1" ht="30.75" customHeight="1">
      <c r="A544" s="63">
        <v>51</v>
      </c>
      <c r="B544" s="63" t="s">
        <v>142</v>
      </c>
      <c r="C544" s="244" t="s">
        <v>309</v>
      </c>
      <c r="D544" s="237" t="s">
        <v>325</v>
      </c>
      <c r="E544" s="237" t="s">
        <v>328</v>
      </c>
      <c r="F544" s="322">
        <v>2015</v>
      </c>
      <c r="G544" s="322">
        <v>2018</v>
      </c>
      <c r="H544" s="491">
        <v>7338629</v>
      </c>
      <c r="I544" s="467">
        <v>4014307</v>
      </c>
      <c r="J544" s="466">
        <v>2654629</v>
      </c>
      <c r="K544" s="466"/>
      <c r="L544" s="466"/>
      <c r="M544" s="466"/>
      <c r="N544" s="467"/>
      <c r="O544" s="467"/>
      <c r="P544" s="62"/>
    </row>
    <row r="545" spans="1:16" s="69" customFormat="1" ht="30.75" customHeight="1">
      <c r="A545" s="63">
        <v>52</v>
      </c>
      <c r="B545" s="63" t="s">
        <v>142</v>
      </c>
      <c r="C545" s="244" t="s">
        <v>331</v>
      </c>
      <c r="D545" s="237" t="s">
        <v>332</v>
      </c>
      <c r="E545" s="237" t="s">
        <v>282</v>
      </c>
      <c r="F545" s="322">
        <v>2015</v>
      </c>
      <c r="G545" s="322">
        <v>2018</v>
      </c>
      <c r="H545" s="491">
        <v>9000000</v>
      </c>
      <c r="I545" s="467">
        <v>9612413</v>
      </c>
      <c r="J545" s="466"/>
      <c r="K545" s="466"/>
      <c r="L545" s="466"/>
      <c r="M545" s="466"/>
      <c r="N545" s="467"/>
      <c r="O545" s="467"/>
      <c r="P545" s="62"/>
    </row>
    <row r="546" spans="1:16" s="69" customFormat="1" ht="30.75" customHeight="1">
      <c r="A546" s="63">
        <v>53</v>
      </c>
      <c r="B546" s="63" t="s">
        <v>142</v>
      </c>
      <c r="C546" s="327" t="s">
        <v>289</v>
      </c>
      <c r="D546" s="322" t="s">
        <v>333</v>
      </c>
      <c r="E546" s="322" t="s">
        <v>282</v>
      </c>
      <c r="F546" s="322">
        <v>2010</v>
      </c>
      <c r="G546" s="322">
        <v>2021</v>
      </c>
      <c r="H546" s="493">
        <v>14000000</v>
      </c>
      <c r="I546" s="467"/>
      <c r="J546" s="466">
        <v>10000</v>
      </c>
      <c r="K546" s="466"/>
      <c r="L546" s="466"/>
      <c r="M546" s="466"/>
      <c r="N546" s="467"/>
      <c r="O546" s="467"/>
      <c r="P546" s="62"/>
    </row>
    <row r="547" spans="1:16" s="69" customFormat="1" ht="30.75" customHeight="1">
      <c r="A547" s="63">
        <v>54</v>
      </c>
      <c r="B547" s="63" t="s">
        <v>142</v>
      </c>
      <c r="C547" s="327" t="s">
        <v>334</v>
      </c>
      <c r="D547" s="322" t="s">
        <v>333</v>
      </c>
      <c r="E547" s="322" t="s">
        <v>335</v>
      </c>
      <c r="F547" s="322">
        <v>2011</v>
      </c>
      <c r="G547" s="322">
        <v>2019</v>
      </c>
      <c r="H547" s="493">
        <v>23204700</v>
      </c>
      <c r="I547" s="467">
        <v>1162758</v>
      </c>
      <c r="J547" s="466">
        <v>4704700</v>
      </c>
      <c r="K547" s="466"/>
      <c r="L547" s="466"/>
      <c r="M547" s="466"/>
      <c r="N547" s="467"/>
      <c r="O547" s="467"/>
      <c r="P547" s="62"/>
    </row>
    <row r="548" spans="1:16" s="69" customFormat="1" ht="30.75" customHeight="1">
      <c r="A548" s="63">
        <v>55</v>
      </c>
      <c r="B548" s="63" t="s">
        <v>142</v>
      </c>
      <c r="C548" s="327" t="s">
        <v>306</v>
      </c>
      <c r="D548" s="322" t="s">
        <v>333</v>
      </c>
      <c r="E548" s="322" t="s">
        <v>282</v>
      </c>
      <c r="F548" s="322">
        <v>2012</v>
      </c>
      <c r="G548" s="322">
        <v>2021</v>
      </c>
      <c r="H548" s="493">
        <v>14000000</v>
      </c>
      <c r="I548" s="467"/>
      <c r="J548" s="466">
        <v>10000</v>
      </c>
      <c r="K548" s="466"/>
      <c r="L548" s="466"/>
      <c r="M548" s="466"/>
      <c r="N548" s="467"/>
      <c r="O548" s="467"/>
      <c r="P548" s="62"/>
    </row>
    <row r="549" spans="1:16" s="69" customFormat="1" ht="30.75" customHeight="1">
      <c r="A549" s="63">
        <v>56</v>
      </c>
      <c r="B549" s="63" t="s">
        <v>142</v>
      </c>
      <c r="C549" s="327" t="s">
        <v>336</v>
      </c>
      <c r="D549" s="322" t="s">
        <v>333</v>
      </c>
      <c r="E549" s="322" t="s">
        <v>337</v>
      </c>
      <c r="F549" s="322">
        <v>2014</v>
      </c>
      <c r="G549" s="322">
        <v>2019</v>
      </c>
      <c r="H549" s="493">
        <v>16807920</v>
      </c>
      <c r="I549" s="467">
        <v>19313236</v>
      </c>
      <c r="J549" s="466">
        <v>1886920</v>
      </c>
      <c r="K549" s="466"/>
      <c r="L549" s="466"/>
      <c r="M549" s="466"/>
      <c r="N549" s="467"/>
      <c r="O549" s="467"/>
      <c r="P549" s="62"/>
    </row>
    <row r="550" spans="1:16" s="69" customFormat="1" ht="30.75" customHeight="1">
      <c r="A550" s="63">
        <v>57</v>
      </c>
      <c r="B550" s="63" t="s">
        <v>142</v>
      </c>
      <c r="C550" s="324" t="s">
        <v>338</v>
      </c>
      <c r="D550" s="322" t="s">
        <v>333</v>
      </c>
      <c r="E550" s="322" t="s">
        <v>339</v>
      </c>
      <c r="F550" s="322">
        <v>2014</v>
      </c>
      <c r="G550" s="322">
        <v>2019</v>
      </c>
      <c r="H550" s="493">
        <v>10647402</v>
      </c>
      <c r="I550" s="467">
        <v>8986175</v>
      </c>
      <c r="J550" s="466">
        <v>2324902</v>
      </c>
      <c r="K550" s="466"/>
      <c r="L550" s="466"/>
      <c r="M550" s="466"/>
      <c r="N550" s="467"/>
      <c r="O550" s="467"/>
      <c r="P550" s="62"/>
    </row>
    <row r="551" spans="1:16" s="69" customFormat="1" ht="30.75" customHeight="1">
      <c r="A551" s="63">
        <v>58</v>
      </c>
      <c r="B551" s="63" t="s">
        <v>142</v>
      </c>
      <c r="C551" s="327" t="s">
        <v>340</v>
      </c>
      <c r="D551" s="322" t="s">
        <v>333</v>
      </c>
      <c r="E551" s="322" t="s">
        <v>341</v>
      </c>
      <c r="F551" s="322">
        <v>2014</v>
      </c>
      <c r="G551" s="322">
        <v>2021</v>
      </c>
      <c r="H551" s="493">
        <v>13789390</v>
      </c>
      <c r="I551" s="467"/>
      <c r="J551" s="466">
        <v>10000</v>
      </c>
      <c r="K551" s="466"/>
      <c r="L551" s="466"/>
      <c r="M551" s="466"/>
      <c r="N551" s="467"/>
      <c r="O551" s="467"/>
      <c r="P551" s="62"/>
    </row>
    <row r="552" spans="1:16" s="69" customFormat="1" ht="30.75" customHeight="1">
      <c r="A552" s="63">
        <v>59</v>
      </c>
      <c r="B552" s="63" t="s">
        <v>142</v>
      </c>
      <c r="C552" s="327" t="s">
        <v>342</v>
      </c>
      <c r="D552" s="322" t="s">
        <v>333</v>
      </c>
      <c r="E552" s="322" t="s">
        <v>343</v>
      </c>
      <c r="F552" s="322">
        <v>2013</v>
      </c>
      <c r="G552" s="322">
        <v>2021</v>
      </c>
      <c r="H552" s="493">
        <v>15000000</v>
      </c>
      <c r="I552" s="467">
        <v>153400</v>
      </c>
      <c r="J552" s="466">
        <v>10000</v>
      </c>
      <c r="K552" s="466"/>
      <c r="L552" s="466"/>
      <c r="M552" s="466"/>
      <c r="N552" s="467"/>
      <c r="O552" s="467"/>
      <c r="P552" s="62"/>
    </row>
    <row r="553" spans="1:16" s="69" customFormat="1" ht="30.75" customHeight="1">
      <c r="A553" s="63">
        <v>60</v>
      </c>
      <c r="B553" s="63" t="s">
        <v>142</v>
      </c>
      <c r="C553" s="324" t="s">
        <v>344</v>
      </c>
      <c r="D553" s="237" t="s">
        <v>333</v>
      </c>
      <c r="E553" s="237" t="s">
        <v>264</v>
      </c>
      <c r="F553" s="322">
        <v>2015</v>
      </c>
      <c r="G553" s="322">
        <v>2019</v>
      </c>
      <c r="H553" s="491">
        <v>5200000</v>
      </c>
      <c r="I553" s="467">
        <v>5680320</v>
      </c>
      <c r="J553" s="466"/>
      <c r="K553" s="466"/>
      <c r="L553" s="466"/>
      <c r="M553" s="466"/>
      <c r="N553" s="467"/>
      <c r="O553" s="467"/>
      <c r="P553" s="62"/>
    </row>
    <row r="554" spans="1:16" s="69" customFormat="1" ht="30.75" customHeight="1">
      <c r="A554" s="63">
        <v>61</v>
      </c>
      <c r="B554" s="63" t="s">
        <v>142</v>
      </c>
      <c r="C554" s="330" t="s">
        <v>345</v>
      </c>
      <c r="D554" s="325" t="s">
        <v>333</v>
      </c>
      <c r="E554" s="325" t="s">
        <v>278</v>
      </c>
      <c r="F554" s="323">
        <v>2016</v>
      </c>
      <c r="G554" s="326">
        <v>2021</v>
      </c>
      <c r="H554" s="492">
        <v>5500000</v>
      </c>
      <c r="I554" s="467"/>
      <c r="J554" s="466">
        <v>10000</v>
      </c>
      <c r="K554" s="466"/>
      <c r="L554" s="466"/>
      <c r="M554" s="466"/>
      <c r="N554" s="467"/>
      <c r="O554" s="467"/>
      <c r="P554" s="62"/>
    </row>
    <row r="555" spans="1:16" s="69" customFormat="1" ht="30.75" customHeight="1">
      <c r="A555" s="63">
        <v>62</v>
      </c>
      <c r="B555" s="63" t="s">
        <v>142</v>
      </c>
      <c r="C555" s="244" t="s">
        <v>295</v>
      </c>
      <c r="D555" s="237" t="s">
        <v>210</v>
      </c>
      <c r="E555" s="237" t="s">
        <v>346</v>
      </c>
      <c r="F555" s="322">
        <v>2015</v>
      </c>
      <c r="G555" s="322">
        <v>2019</v>
      </c>
      <c r="H555" s="491">
        <v>15800200</v>
      </c>
      <c r="I555" s="467">
        <v>5931644</v>
      </c>
      <c r="J555" s="466">
        <v>6307200</v>
      </c>
      <c r="K555" s="466"/>
      <c r="L555" s="466"/>
      <c r="M555" s="466"/>
      <c r="N555" s="467"/>
      <c r="O555" s="467"/>
      <c r="P555" s="62"/>
    </row>
    <row r="556" spans="1:16" s="69" customFormat="1" ht="30.75" customHeight="1">
      <c r="A556" s="63">
        <v>63</v>
      </c>
      <c r="B556" s="63" t="s">
        <v>142</v>
      </c>
      <c r="C556" s="324" t="s">
        <v>347</v>
      </c>
      <c r="D556" s="325" t="s">
        <v>210</v>
      </c>
      <c r="E556" s="325" t="s">
        <v>280</v>
      </c>
      <c r="F556" s="323">
        <v>2016</v>
      </c>
      <c r="G556" s="326">
        <v>2020</v>
      </c>
      <c r="H556" s="492">
        <v>10502000</v>
      </c>
      <c r="I556" s="467">
        <v>2352405</v>
      </c>
      <c r="J556" s="466">
        <v>2047890</v>
      </c>
      <c r="K556" s="466"/>
      <c r="L556" s="466"/>
      <c r="M556" s="466"/>
      <c r="N556" s="467"/>
      <c r="O556" s="467"/>
      <c r="P556" s="62"/>
    </row>
    <row r="557" spans="1:16" s="69" customFormat="1" ht="30.75" customHeight="1">
      <c r="A557" s="63">
        <v>64</v>
      </c>
      <c r="B557" s="63" t="s">
        <v>142</v>
      </c>
      <c r="C557" s="327" t="s">
        <v>348</v>
      </c>
      <c r="D557" s="322" t="s">
        <v>210</v>
      </c>
      <c r="E557" s="322" t="s">
        <v>282</v>
      </c>
      <c r="F557" s="328">
        <v>2017</v>
      </c>
      <c r="G557" s="328">
        <v>2021</v>
      </c>
      <c r="H557" s="493">
        <v>10200000</v>
      </c>
      <c r="I557" s="467"/>
      <c r="J557" s="466">
        <v>10000</v>
      </c>
      <c r="K557" s="466"/>
      <c r="L557" s="466"/>
      <c r="M557" s="466"/>
      <c r="N557" s="467"/>
      <c r="O557" s="467"/>
      <c r="P557" s="62"/>
    </row>
    <row r="558" spans="1:16" s="69" customFormat="1" ht="30.75" customHeight="1">
      <c r="A558" s="63">
        <v>65</v>
      </c>
      <c r="B558" s="63" t="s">
        <v>142</v>
      </c>
      <c r="C558" s="244" t="s">
        <v>281</v>
      </c>
      <c r="D558" s="237" t="s">
        <v>210</v>
      </c>
      <c r="E558" s="237" t="s">
        <v>282</v>
      </c>
      <c r="F558" s="328">
        <v>2017</v>
      </c>
      <c r="G558" s="328">
        <v>2021</v>
      </c>
      <c r="H558" s="491">
        <v>11400000</v>
      </c>
      <c r="I558" s="467">
        <v>21653</v>
      </c>
      <c r="J558" s="466">
        <v>10000</v>
      </c>
      <c r="K558" s="466"/>
      <c r="L558" s="466"/>
      <c r="M558" s="466"/>
      <c r="N558" s="467"/>
      <c r="O558" s="467"/>
      <c r="P558" s="62"/>
    </row>
    <row r="559" spans="1:16" s="69" customFormat="1" ht="30.75" customHeight="1">
      <c r="A559" s="63">
        <v>66</v>
      </c>
      <c r="B559" s="63" t="s">
        <v>142</v>
      </c>
      <c r="C559" s="327" t="s">
        <v>317</v>
      </c>
      <c r="D559" s="322" t="s">
        <v>210</v>
      </c>
      <c r="E559" s="322" t="s">
        <v>349</v>
      </c>
      <c r="F559" s="328">
        <v>2017</v>
      </c>
      <c r="G559" s="328">
        <v>2019</v>
      </c>
      <c r="H559" s="493">
        <v>20000000</v>
      </c>
      <c r="I559" s="467">
        <v>28438</v>
      </c>
      <c r="J559" s="466"/>
      <c r="K559" s="466"/>
      <c r="L559" s="466"/>
      <c r="M559" s="466"/>
      <c r="N559" s="467"/>
      <c r="O559" s="467"/>
      <c r="P559" s="62"/>
    </row>
    <row r="560" spans="1:16" s="69" customFormat="1" ht="30.75" customHeight="1">
      <c r="A560" s="63">
        <v>67</v>
      </c>
      <c r="B560" s="63" t="s">
        <v>142</v>
      </c>
      <c r="C560" s="327" t="s">
        <v>350</v>
      </c>
      <c r="D560" s="322" t="s">
        <v>351</v>
      </c>
      <c r="E560" s="322" t="s">
        <v>352</v>
      </c>
      <c r="F560" s="322">
        <v>2014</v>
      </c>
      <c r="G560" s="322">
        <v>2021</v>
      </c>
      <c r="H560" s="493">
        <v>14100000</v>
      </c>
      <c r="I560" s="467"/>
      <c r="J560" s="466">
        <v>10000</v>
      </c>
      <c r="K560" s="466"/>
      <c r="L560" s="466"/>
      <c r="M560" s="466"/>
      <c r="N560" s="467"/>
      <c r="O560" s="467"/>
      <c r="P560" s="62"/>
    </row>
    <row r="561" spans="1:16" s="69" customFormat="1" ht="30.75" customHeight="1">
      <c r="A561" s="63">
        <v>68</v>
      </c>
      <c r="B561" s="63" t="s">
        <v>142</v>
      </c>
      <c r="C561" s="244" t="s">
        <v>281</v>
      </c>
      <c r="D561" s="237" t="s">
        <v>351</v>
      </c>
      <c r="E561" s="237" t="s">
        <v>353</v>
      </c>
      <c r="F561" s="328">
        <v>2017</v>
      </c>
      <c r="G561" s="328">
        <v>2021</v>
      </c>
      <c r="H561" s="491">
        <v>21600000</v>
      </c>
      <c r="I561" s="467"/>
      <c r="J561" s="466">
        <v>10000</v>
      </c>
      <c r="K561" s="466"/>
      <c r="L561" s="466"/>
      <c r="M561" s="466"/>
      <c r="N561" s="467"/>
      <c r="O561" s="467"/>
      <c r="P561" s="62"/>
    </row>
    <row r="562" spans="1:16" s="69" customFormat="1" ht="30.75" customHeight="1">
      <c r="A562" s="63">
        <v>69</v>
      </c>
      <c r="B562" s="63" t="s">
        <v>142</v>
      </c>
      <c r="C562" s="324" t="s">
        <v>354</v>
      </c>
      <c r="D562" s="237" t="s">
        <v>39</v>
      </c>
      <c r="E562" s="237" t="s">
        <v>355</v>
      </c>
      <c r="F562" s="322">
        <v>2015</v>
      </c>
      <c r="G562" s="322">
        <v>2019</v>
      </c>
      <c r="H562" s="491">
        <v>8038000</v>
      </c>
      <c r="I562" s="467">
        <v>4651851</v>
      </c>
      <c r="J562" s="466">
        <v>100000</v>
      </c>
      <c r="K562" s="466"/>
      <c r="L562" s="466"/>
      <c r="M562" s="466"/>
      <c r="N562" s="467"/>
      <c r="O562" s="467"/>
      <c r="P562" s="62"/>
    </row>
    <row r="563" spans="1:16" s="69" customFormat="1" ht="30.75" customHeight="1">
      <c r="A563" s="63">
        <v>70</v>
      </c>
      <c r="B563" s="63" t="s">
        <v>142</v>
      </c>
      <c r="C563" s="327" t="s">
        <v>271</v>
      </c>
      <c r="D563" s="322" t="s">
        <v>39</v>
      </c>
      <c r="E563" s="322" t="s">
        <v>282</v>
      </c>
      <c r="F563" s="322">
        <v>2014</v>
      </c>
      <c r="G563" s="322">
        <v>2019</v>
      </c>
      <c r="H563" s="493">
        <v>10427660</v>
      </c>
      <c r="I563" s="467">
        <v>3857376</v>
      </c>
      <c r="J563" s="466">
        <v>1000000</v>
      </c>
      <c r="K563" s="466"/>
      <c r="L563" s="466"/>
      <c r="M563" s="466"/>
      <c r="N563" s="467"/>
      <c r="O563" s="467"/>
      <c r="P563" s="62"/>
    </row>
    <row r="564" spans="1:16" s="69" customFormat="1" ht="30.75" customHeight="1">
      <c r="A564" s="63">
        <v>71</v>
      </c>
      <c r="B564" s="63" t="s">
        <v>142</v>
      </c>
      <c r="C564" s="327" t="s">
        <v>306</v>
      </c>
      <c r="D564" s="322" t="s">
        <v>39</v>
      </c>
      <c r="E564" s="322" t="s">
        <v>282</v>
      </c>
      <c r="F564" s="322">
        <v>2014</v>
      </c>
      <c r="G564" s="322">
        <v>2021</v>
      </c>
      <c r="H564" s="493">
        <v>12000000</v>
      </c>
      <c r="I564" s="467"/>
      <c r="J564" s="466">
        <v>10000</v>
      </c>
      <c r="K564" s="466"/>
      <c r="L564" s="466"/>
      <c r="M564" s="466"/>
      <c r="N564" s="467"/>
      <c r="O564" s="467"/>
      <c r="P564" s="62"/>
    </row>
    <row r="565" spans="1:16" s="69" customFormat="1" ht="30.75" customHeight="1">
      <c r="A565" s="63">
        <v>72</v>
      </c>
      <c r="B565" s="63" t="s">
        <v>142</v>
      </c>
      <c r="C565" s="327" t="s">
        <v>356</v>
      </c>
      <c r="D565" s="322" t="s">
        <v>357</v>
      </c>
      <c r="E565" s="322" t="s">
        <v>358</v>
      </c>
      <c r="F565" s="322">
        <v>2013</v>
      </c>
      <c r="G565" s="322">
        <v>2019</v>
      </c>
      <c r="H565" s="493">
        <v>23149000</v>
      </c>
      <c r="I565" s="467">
        <v>19041807</v>
      </c>
      <c r="J565" s="466">
        <v>200000</v>
      </c>
      <c r="K565" s="466"/>
      <c r="L565" s="466"/>
      <c r="M565" s="466"/>
      <c r="N565" s="467"/>
      <c r="O565" s="467"/>
      <c r="P565" s="62"/>
    </row>
    <row r="566" spans="1:16" s="69" customFormat="1" ht="30.75" customHeight="1">
      <c r="A566" s="63">
        <v>73</v>
      </c>
      <c r="B566" s="63" t="s">
        <v>142</v>
      </c>
      <c r="C566" s="244" t="s">
        <v>295</v>
      </c>
      <c r="D566" s="237" t="s">
        <v>357</v>
      </c>
      <c r="E566" s="237" t="s">
        <v>359</v>
      </c>
      <c r="F566" s="322">
        <v>2015</v>
      </c>
      <c r="G566" s="322">
        <v>2021</v>
      </c>
      <c r="H566" s="491">
        <v>6600000</v>
      </c>
      <c r="I566" s="467"/>
      <c r="J566" s="466">
        <v>10000</v>
      </c>
      <c r="K566" s="466"/>
      <c r="L566" s="466"/>
      <c r="M566" s="466"/>
      <c r="N566" s="467"/>
      <c r="O566" s="467"/>
      <c r="P566" s="62"/>
    </row>
    <row r="567" spans="1:16" s="69" customFormat="1" ht="30.75" customHeight="1">
      <c r="A567" s="63">
        <v>74</v>
      </c>
      <c r="B567" s="63" t="s">
        <v>142</v>
      </c>
      <c r="C567" s="236" t="s">
        <v>360</v>
      </c>
      <c r="D567" s="237" t="s">
        <v>357</v>
      </c>
      <c r="E567" s="322" t="s">
        <v>361</v>
      </c>
      <c r="F567" s="322">
        <v>2014</v>
      </c>
      <c r="G567" s="322">
        <v>2021</v>
      </c>
      <c r="H567" s="493">
        <v>9000000</v>
      </c>
      <c r="I567" s="467"/>
      <c r="J567" s="466">
        <v>10000</v>
      </c>
      <c r="K567" s="466"/>
      <c r="L567" s="466"/>
      <c r="M567" s="466"/>
      <c r="N567" s="467"/>
      <c r="O567" s="467"/>
      <c r="P567" s="62"/>
    </row>
    <row r="568" spans="1:16" s="69" customFormat="1" ht="30.75" customHeight="1">
      <c r="A568" s="63">
        <v>75</v>
      </c>
      <c r="B568" s="63" t="s">
        <v>142</v>
      </c>
      <c r="C568" s="327" t="s">
        <v>362</v>
      </c>
      <c r="D568" s="322" t="s">
        <v>363</v>
      </c>
      <c r="E568" s="322" t="s">
        <v>282</v>
      </c>
      <c r="F568" s="322">
        <v>2012</v>
      </c>
      <c r="G568" s="322">
        <v>2019</v>
      </c>
      <c r="H568" s="493">
        <v>10800000</v>
      </c>
      <c r="I568" s="467">
        <v>7243053</v>
      </c>
      <c r="J568" s="466">
        <v>2437843</v>
      </c>
      <c r="K568" s="466"/>
      <c r="L568" s="466"/>
      <c r="M568" s="466"/>
      <c r="N568" s="467"/>
      <c r="O568" s="467"/>
      <c r="P568" s="62"/>
    </row>
    <row r="569" spans="1:16" s="69" customFormat="1" ht="30.75" customHeight="1">
      <c r="A569" s="63">
        <v>76</v>
      </c>
      <c r="B569" s="63" t="s">
        <v>142</v>
      </c>
      <c r="C569" s="327" t="s">
        <v>364</v>
      </c>
      <c r="D569" s="322" t="s">
        <v>363</v>
      </c>
      <c r="E569" s="322" t="s">
        <v>282</v>
      </c>
      <c r="F569" s="328">
        <v>2017</v>
      </c>
      <c r="G569" s="328">
        <v>2020</v>
      </c>
      <c r="H569" s="493">
        <v>12000000</v>
      </c>
      <c r="I569" s="467">
        <v>7574613</v>
      </c>
      <c r="J569" s="466">
        <v>2040000</v>
      </c>
      <c r="K569" s="466"/>
      <c r="L569" s="466"/>
      <c r="M569" s="466"/>
      <c r="N569" s="467"/>
      <c r="O569" s="467"/>
      <c r="P569" s="62"/>
    </row>
    <row r="570" spans="1:16" s="69" customFormat="1" ht="30.75" customHeight="1">
      <c r="A570" s="63">
        <v>77</v>
      </c>
      <c r="B570" s="63" t="s">
        <v>142</v>
      </c>
      <c r="C570" s="327" t="s">
        <v>365</v>
      </c>
      <c r="D570" s="322" t="s">
        <v>363</v>
      </c>
      <c r="E570" s="322" t="s">
        <v>366</v>
      </c>
      <c r="F570" s="322">
        <v>2014</v>
      </c>
      <c r="G570" s="322">
        <v>2021</v>
      </c>
      <c r="H570" s="493">
        <v>10800000</v>
      </c>
      <c r="I570" s="467"/>
      <c r="J570" s="466">
        <v>10000</v>
      </c>
      <c r="K570" s="466"/>
      <c r="L570" s="466"/>
      <c r="M570" s="466"/>
      <c r="N570" s="467"/>
      <c r="O570" s="467"/>
      <c r="P570" s="62"/>
    </row>
    <row r="571" spans="1:16" s="69" customFormat="1" ht="30.75" customHeight="1">
      <c r="A571" s="63">
        <v>78</v>
      </c>
      <c r="B571" s="63" t="s">
        <v>142</v>
      </c>
      <c r="C571" s="327" t="s">
        <v>367</v>
      </c>
      <c r="D571" s="322" t="s">
        <v>363</v>
      </c>
      <c r="E571" s="322" t="s">
        <v>368</v>
      </c>
      <c r="F571" s="322">
        <v>2014</v>
      </c>
      <c r="G571" s="322">
        <v>2021</v>
      </c>
      <c r="H571" s="493">
        <v>18840000</v>
      </c>
      <c r="I571" s="467"/>
      <c r="J571" s="466">
        <v>10000</v>
      </c>
      <c r="K571" s="466"/>
      <c r="L571" s="466"/>
      <c r="M571" s="466"/>
      <c r="N571" s="467"/>
      <c r="O571" s="467"/>
      <c r="P571" s="62"/>
    </row>
    <row r="572" spans="1:16" s="69" customFormat="1" ht="30.75" customHeight="1">
      <c r="A572" s="63">
        <v>79</v>
      </c>
      <c r="B572" s="63" t="s">
        <v>142</v>
      </c>
      <c r="C572" s="244" t="s">
        <v>293</v>
      </c>
      <c r="D572" s="237" t="s">
        <v>363</v>
      </c>
      <c r="E572" s="237" t="s">
        <v>282</v>
      </c>
      <c r="F572" s="322">
        <v>2015</v>
      </c>
      <c r="G572" s="322">
        <v>2019</v>
      </c>
      <c r="H572" s="493">
        <v>5481177</v>
      </c>
      <c r="I572" s="467">
        <v>6777002</v>
      </c>
      <c r="J572" s="466">
        <v>1303177</v>
      </c>
      <c r="K572" s="466"/>
      <c r="L572" s="466"/>
      <c r="M572" s="466"/>
      <c r="N572" s="467"/>
      <c r="O572" s="467"/>
      <c r="P572" s="62"/>
    </row>
    <row r="573" spans="1:16" s="69" customFormat="1" ht="30.75" customHeight="1">
      <c r="A573" s="63">
        <v>80</v>
      </c>
      <c r="B573" s="63" t="s">
        <v>142</v>
      </c>
      <c r="C573" s="324" t="s">
        <v>369</v>
      </c>
      <c r="D573" s="325" t="s">
        <v>363</v>
      </c>
      <c r="E573" s="325" t="s">
        <v>280</v>
      </c>
      <c r="F573" s="323">
        <v>2016</v>
      </c>
      <c r="G573" s="326">
        <v>2019</v>
      </c>
      <c r="H573" s="492">
        <v>6885000</v>
      </c>
      <c r="I573" s="467">
        <v>6820570</v>
      </c>
      <c r="J573" s="466">
        <v>100000</v>
      </c>
      <c r="K573" s="466"/>
      <c r="L573" s="466"/>
      <c r="M573" s="466"/>
      <c r="N573" s="467"/>
      <c r="O573" s="467"/>
      <c r="P573" s="62"/>
    </row>
    <row r="574" spans="1:16" s="69" customFormat="1" ht="30.75" customHeight="1">
      <c r="A574" s="63">
        <v>81</v>
      </c>
      <c r="B574" s="63" t="s">
        <v>142</v>
      </c>
      <c r="C574" s="244" t="s">
        <v>370</v>
      </c>
      <c r="D574" s="237" t="s">
        <v>272</v>
      </c>
      <c r="E574" s="237" t="s">
        <v>264</v>
      </c>
      <c r="F574" s="322">
        <v>2015</v>
      </c>
      <c r="G574" s="322">
        <v>2021</v>
      </c>
      <c r="H574" s="491">
        <v>3000000</v>
      </c>
      <c r="I574" s="467"/>
      <c r="J574" s="466">
        <v>10000</v>
      </c>
      <c r="K574" s="466"/>
      <c r="L574" s="466"/>
      <c r="M574" s="466"/>
      <c r="N574" s="467"/>
      <c r="O574" s="467"/>
      <c r="P574" s="62"/>
    </row>
    <row r="575" spans="1:16" s="69" customFormat="1" ht="30.75" customHeight="1">
      <c r="A575" s="63">
        <v>82</v>
      </c>
      <c r="B575" s="63" t="s">
        <v>142</v>
      </c>
      <c r="C575" s="327" t="s">
        <v>370</v>
      </c>
      <c r="D575" s="322" t="s">
        <v>272</v>
      </c>
      <c r="E575" s="322" t="s">
        <v>264</v>
      </c>
      <c r="F575" s="328">
        <v>2017</v>
      </c>
      <c r="G575" s="328">
        <v>2021</v>
      </c>
      <c r="H575" s="493">
        <v>4200000</v>
      </c>
      <c r="I575" s="467"/>
      <c r="J575" s="466">
        <v>10000</v>
      </c>
      <c r="K575" s="466"/>
      <c r="L575" s="466"/>
      <c r="M575" s="466"/>
      <c r="N575" s="467"/>
      <c r="O575" s="467"/>
      <c r="P575" s="62"/>
    </row>
    <row r="576" spans="1:16" s="69" customFormat="1" ht="30.75" customHeight="1">
      <c r="A576" s="63">
        <v>83</v>
      </c>
      <c r="B576" s="63" t="s">
        <v>142</v>
      </c>
      <c r="C576" s="327" t="s">
        <v>371</v>
      </c>
      <c r="D576" s="322" t="s">
        <v>272</v>
      </c>
      <c r="E576" s="322" t="s">
        <v>372</v>
      </c>
      <c r="F576" s="322">
        <v>2013</v>
      </c>
      <c r="G576" s="322">
        <v>2018</v>
      </c>
      <c r="H576" s="493">
        <v>8838000</v>
      </c>
      <c r="I576" s="467">
        <v>13994264</v>
      </c>
      <c r="J576" s="466">
        <v>516255</v>
      </c>
      <c r="K576" s="466"/>
      <c r="L576" s="466"/>
      <c r="M576" s="466"/>
      <c r="N576" s="467"/>
      <c r="O576" s="467"/>
      <c r="P576" s="62"/>
    </row>
    <row r="577" spans="1:16" s="69" customFormat="1" ht="30.75" customHeight="1">
      <c r="A577" s="63">
        <v>84</v>
      </c>
      <c r="B577" s="63" t="s">
        <v>142</v>
      </c>
      <c r="C577" s="244" t="s">
        <v>373</v>
      </c>
      <c r="D577" s="237" t="s">
        <v>272</v>
      </c>
      <c r="E577" s="237" t="s">
        <v>282</v>
      </c>
      <c r="F577" s="322">
        <v>2015</v>
      </c>
      <c r="G577" s="322">
        <v>2021</v>
      </c>
      <c r="H577" s="493">
        <v>10800000</v>
      </c>
      <c r="I577" s="467">
        <v>25684</v>
      </c>
      <c r="J577" s="466">
        <v>10000</v>
      </c>
      <c r="K577" s="466"/>
      <c r="L577" s="466"/>
      <c r="M577" s="466"/>
      <c r="N577" s="467"/>
      <c r="O577" s="467"/>
      <c r="P577" s="62"/>
    </row>
    <row r="578" spans="1:16" s="69" customFormat="1" ht="30.75" customHeight="1">
      <c r="A578" s="63">
        <v>85</v>
      </c>
      <c r="B578" s="63" t="s">
        <v>142</v>
      </c>
      <c r="C578" s="324" t="s">
        <v>374</v>
      </c>
      <c r="D578" s="325" t="s">
        <v>272</v>
      </c>
      <c r="E578" s="325" t="s">
        <v>375</v>
      </c>
      <c r="F578" s="323">
        <v>2016</v>
      </c>
      <c r="G578" s="326">
        <v>2019</v>
      </c>
      <c r="H578" s="492">
        <v>11201250</v>
      </c>
      <c r="I578" s="467"/>
      <c r="J578" s="466">
        <v>6951250</v>
      </c>
      <c r="K578" s="466"/>
      <c r="L578" s="466"/>
      <c r="M578" s="466"/>
      <c r="N578" s="467"/>
      <c r="O578" s="467"/>
      <c r="P578" s="62"/>
    </row>
    <row r="579" spans="1:16" s="69" customFormat="1" ht="30.75" customHeight="1">
      <c r="A579" s="63">
        <v>86</v>
      </c>
      <c r="B579" s="63" t="s">
        <v>142</v>
      </c>
      <c r="C579" s="244" t="s">
        <v>376</v>
      </c>
      <c r="D579" s="237" t="s">
        <v>272</v>
      </c>
      <c r="E579" s="237" t="s">
        <v>282</v>
      </c>
      <c r="F579" s="328">
        <v>2017</v>
      </c>
      <c r="G579" s="328">
        <v>2021</v>
      </c>
      <c r="H579" s="491">
        <v>11400000</v>
      </c>
      <c r="I579" s="467">
        <v>8777648</v>
      </c>
      <c r="J579" s="466">
        <v>10000</v>
      </c>
      <c r="K579" s="466"/>
      <c r="L579" s="466"/>
      <c r="M579" s="466"/>
      <c r="N579" s="467"/>
      <c r="O579" s="467"/>
      <c r="P579" s="62"/>
    </row>
    <row r="580" spans="1:16" s="69" customFormat="1" ht="30.75" customHeight="1">
      <c r="A580" s="63">
        <v>87</v>
      </c>
      <c r="B580" s="63" t="s">
        <v>142</v>
      </c>
      <c r="C580" s="244" t="s">
        <v>293</v>
      </c>
      <c r="D580" s="237" t="s">
        <v>377</v>
      </c>
      <c r="E580" s="237" t="s">
        <v>282</v>
      </c>
      <c r="F580" s="322">
        <v>2015</v>
      </c>
      <c r="G580" s="322">
        <v>2021</v>
      </c>
      <c r="H580" s="493">
        <v>10800000</v>
      </c>
      <c r="I580" s="467"/>
      <c r="J580" s="466">
        <v>10000</v>
      </c>
      <c r="K580" s="466"/>
      <c r="L580" s="466"/>
      <c r="M580" s="466"/>
      <c r="N580" s="467"/>
      <c r="O580" s="467"/>
      <c r="P580" s="62"/>
    </row>
    <row r="581" spans="1:16" s="69" customFormat="1" ht="30.75" customHeight="1">
      <c r="A581" s="63">
        <v>88</v>
      </c>
      <c r="B581" s="63" t="s">
        <v>142</v>
      </c>
      <c r="C581" s="244" t="s">
        <v>281</v>
      </c>
      <c r="D581" s="237" t="s">
        <v>377</v>
      </c>
      <c r="E581" s="237" t="s">
        <v>282</v>
      </c>
      <c r="F581" s="322">
        <v>2015</v>
      </c>
      <c r="G581" s="322">
        <v>2018</v>
      </c>
      <c r="H581" s="491">
        <v>7876500</v>
      </c>
      <c r="I581" s="467">
        <v>7500</v>
      </c>
      <c r="J581" s="466">
        <v>10000</v>
      </c>
      <c r="K581" s="466"/>
      <c r="L581" s="466"/>
      <c r="M581" s="466"/>
      <c r="N581" s="467"/>
      <c r="O581" s="467"/>
      <c r="P581" s="62"/>
    </row>
    <row r="582" spans="1:16" s="69" customFormat="1" ht="30.75" customHeight="1">
      <c r="A582" s="63">
        <v>89</v>
      </c>
      <c r="B582" s="63" t="s">
        <v>142</v>
      </c>
      <c r="C582" s="244" t="s">
        <v>295</v>
      </c>
      <c r="D582" s="237" t="s">
        <v>377</v>
      </c>
      <c r="E582" s="237" t="s">
        <v>378</v>
      </c>
      <c r="F582" s="322">
        <v>2015</v>
      </c>
      <c r="G582" s="322">
        <v>2021</v>
      </c>
      <c r="H582" s="491">
        <v>18000000</v>
      </c>
      <c r="I582" s="467">
        <v>11409368</v>
      </c>
      <c r="J582" s="466">
        <v>10000</v>
      </c>
      <c r="K582" s="466"/>
      <c r="L582" s="466"/>
      <c r="M582" s="466"/>
      <c r="N582" s="467"/>
      <c r="O582" s="467"/>
      <c r="P582" s="62"/>
    </row>
    <row r="583" spans="1:16" s="69" customFormat="1" ht="30.75" customHeight="1">
      <c r="A583" s="63">
        <v>90</v>
      </c>
      <c r="B583" s="63" t="s">
        <v>142</v>
      </c>
      <c r="C583" s="244" t="s">
        <v>379</v>
      </c>
      <c r="D583" s="237" t="s">
        <v>160</v>
      </c>
      <c r="E583" s="237" t="s">
        <v>380</v>
      </c>
      <c r="F583" s="322">
        <v>2015</v>
      </c>
      <c r="G583" s="322">
        <v>2021</v>
      </c>
      <c r="H583" s="491">
        <v>7200000</v>
      </c>
      <c r="I583" s="467"/>
      <c r="J583" s="466">
        <v>10000</v>
      </c>
      <c r="K583" s="466"/>
      <c r="L583" s="466"/>
      <c r="M583" s="466"/>
      <c r="N583" s="467"/>
      <c r="O583" s="467"/>
      <c r="P583" s="62"/>
    </row>
    <row r="584" spans="1:16" s="69" customFormat="1" ht="30.75" customHeight="1">
      <c r="A584" s="63">
        <v>91</v>
      </c>
      <c r="B584" s="63" t="s">
        <v>142</v>
      </c>
      <c r="C584" s="244" t="s">
        <v>381</v>
      </c>
      <c r="D584" s="237" t="s">
        <v>160</v>
      </c>
      <c r="E584" s="237" t="s">
        <v>382</v>
      </c>
      <c r="F584" s="322">
        <v>2015</v>
      </c>
      <c r="G584" s="322">
        <v>2021</v>
      </c>
      <c r="H584" s="491">
        <v>18000000</v>
      </c>
      <c r="I584" s="467"/>
      <c r="J584" s="466">
        <v>10000</v>
      </c>
      <c r="K584" s="466"/>
      <c r="L584" s="466"/>
      <c r="M584" s="466"/>
      <c r="N584" s="467"/>
      <c r="O584" s="467"/>
      <c r="P584" s="62"/>
    </row>
    <row r="585" spans="1:16" s="69" customFormat="1" ht="30.75" customHeight="1">
      <c r="A585" s="63">
        <v>92</v>
      </c>
      <c r="B585" s="63" t="s">
        <v>142</v>
      </c>
      <c r="C585" s="244" t="s">
        <v>383</v>
      </c>
      <c r="D585" s="237" t="s">
        <v>160</v>
      </c>
      <c r="E585" s="237" t="s">
        <v>282</v>
      </c>
      <c r="F585" s="322">
        <v>2015</v>
      </c>
      <c r="G585" s="62"/>
      <c r="H585" s="491">
        <v>11115000</v>
      </c>
      <c r="I585" s="467"/>
      <c r="J585" s="466">
        <v>4165000</v>
      </c>
      <c r="K585" s="466"/>
      <c r="L585" s="466"/>
      <c r="M585" s="466"/>
      <c r="N585" s="467"/>
      <c r="O585" s="467"/>
      <c r="P585" s="62"/>
    </row>
    <row r="586" spans="1:16" s="69" customFormat="1" ht="30.75" customHeight="1">
      <c r="A586" s="63">
        <v>93</v>
      </c>
      <c r="B586" s="63" t="s">
        <v>142</v>
      </c>
      <c r="C586" s="332" t="s">
        <v>385</v>
      </c>
      <c r="D586" s="586" t="s">
        <v>276</v>
      </c>
      <c r="E586" s="586" t="s">
        <v>441</v>
      </c>
      <c r="F586" s="331">
        <v>2017</v>
      </c>
      <c r="G586" s="331">
        <v>2019</v>
      </c>
      <c r="H586" s="467">
        <v>4704000</v>
      </c>
      <c r="I586" s="467"/>
      <c r="J586" s="467">
        <v>4704000</v>
      </c>
      <c r="K586" s="494"/>
      <c r="L586" s="494"/>
      <c r="M586" s="494"/>
      <c r="N586" s="519"/>
      <c r="O586" s="519"/>
      <c r="P586" s="333"/>
    </row>
    <row r="587" spans="1:16" s="69" customFormat="1" ht="30.75" customHeight="1">
      <c r="A587" s="63">
        <v>94</v>
      </c>
      <c r="B587" s="63" t="s">
        <v>142</v>
      </c>
      <c r="C587" s="332" t="s">
        <v>386</v>
      </c>
      <c r="D587" s="586" t="s">
        <v>45</v>
      </c>
      <c r="E587" s="586" t="s">
        <v>441</v>
      </c>
      <c r="F587" s="331">
        <v>2017</v>
      </c>
      <c r="G587" s="331">
        <v>2019</v>
      </c>
      <c r="H587" s="467">
        <v>4821600</v>
      </c>
      <c r="I587" s="467">
        <v>413478</v>
      </c>
      <c r="J587" s="467">
        <v>4408122</v>
      </c>
      <c r="K587" s="494"/>
      <c r="L587" s="494"/>
      <c r="M587" s="494"/>
      <c r="N587" s="519"/>
      <c r="O587" s="519"/>
      <c r="P587" s="333"/>
    </row>
    <row r="588" spans="1:16" s="69" customFormat="1" ht="30.75" customHeight="1">
      <c r="A588" s="63">
        <v>95</v>
      </c>
      <c r="B588" s="63" t="s">
        <v>142</v>
      </c>
      <c r="C588" s="332" t="s">
        <v>387</v>
      </c>
      <c r="D588" s="586" t="s">
        <v>325</v>
      </c>
      <c r="E588" s="586" t="s">
        <v>441</v>
      </c>
      <c r="F588" s="331">
        <v>2017</v>
      </c>
      <c r="G588" s="331">
        <v>2019</v>
      </c>
      <c r="H588" s="467">
        <v>3867289.9999999995</v>
      </c>
      <c r="I588" s="467"/>
      <c r="J588" s="467">
        <v>3867289.9999999995</v>
      </c>
      <c r="K588" s="494"/>
      <c r="L588" s="494"/>
      <c r="M588" s="494"/>
      <c r="N588" s="519"/>
      <c r="O588" s="519"/>
      <c r="P588" s="333"/>
    </row>
    <row r="589" spans="1:16" s="69" customFormat="1" ht="30.75" customHeight="1">
      <c r="A589" s="63">
        <v>96</v>
      </c>
      <c r="B589" s="63" t="s">
        <v>142</v>
      </c>
      <c r="C589" s="332" t="s">
        <v>388</v>
      </c>
      <c r="D589" s="586" t="s">
        <v>288</v>
      </c>
      <c r="E589" s="586" t="s">
        <v>441</v>
      </c>
      <c r="F589" s="331">
        <v>2014</v>
      </c>
      <c r="G589" s="331">
        <v>2019</v>
      </c>
      <c r="H589" s="467">
        <v>11130000</v>
      </c>
      <c r="I589" s="467">
        <v>7416875</v>
      </c>
      <c r="J589" s="467">
        <v>3713125</v>
      </c>
      <c r="K589" s="494"/>
      <c r="L589" s="494"/>
      <c r="M589" s="494"/>
      <c r="N589" s="519"/>
      <c r="O589" s="519"/>
      <c r="P589" s="333"/>
    </row>
    <row r="590" spans="1:16" s="69" customFormat="1" ht="30.75" customHeight="1">
      <c r="A590" s="63">
        <v>97</v>
      </c>
      <c r="B590" s="63" t="s">
        <v>142</v>
      </c>
      <c r="C590" s="332" t="s">
        <v>389</v>
      </c>
      <c r="D590" s="586" t="s">
        <v>288</v>
      </c>
      <c r="E590" s="586" t="s">
        <v>441</v>
      </c>
      <c r="F590" s="331">
        <v>2014</v>
      </c>
      <c r="G590" s="331">
        <v>2020</v>
      </c>
      <c r="H590" s="467">
        <v>10920000</v>
      </c>
      <c r="I590" s="467">
        <v>5552536</v>
      </c>
      <c r="J590" s="467">
        <v>3523847</v>
      </c>
      <c r="K590" s="494"/>
      <c r="L590" s="494"/>
      <c r="M590" s="494"/>
      <c r="N590" s="519"/>
      <c r="O590" s="519"/>
      <c r="P590" s="333"/>
    </row>
    <row r="591" spans="1:16" s="69" customFormat="1" ht="30.75" customHeight="1">
      <c r="A591" s="63">
        <v>98</v>
      </c>
      <c r="B591" s="63" t="s">
        <v>142</v>
      </c>
      <c r="C591" s="332" t="s">
        <v>390</v>
      </c>
      <c r="D591" s="586" t="s">
        <v>2463</v>
      </c>
      <c r="E591" s="586" t="s">
        <v>441</v>
      </c>
      <c r="F591" s="331">
        <v>2014</v>
      </c>
      <c r="G591" s="331">
        <v>2020</v>
      </c>
      <c r="H591" s="467">
        <v>7779080.3999999994</v>
      </c>
      <c r="I591" s="467">
        <v>1527745</v>
      </c>
      <c r="J591" s="467">
        <v>1500000</v>
      </c>
      <c r="K591" s="494"/>
      <c r="L591" s="494"/>
      <c r="M591" s="494"/>
      <c r="N591" s="519"/>
      <c r="O591" s="519"/>
      <c r="P591" s="333"/>
    </row>
    <row r="592" spans="1:16" s="69" customFormat="1" ht="30.75" customHeight="1">
      <c r="A592" s="63">
        <v>99</v>
      </c>
      <c r="B592" s="63" t="s">
        <v>142</v>
      </c>
      <c r="C592" s="332" t="s">
        <v>391</v>
      </c>
      <c r="D592" s="586" t="s">
        <v>392</v>
      </c>
      <c r="E592" s="586" t="s">
        <v>441</v>
      </c>
      <c r="F592" s="331">
        <v>2014</v>
      </c>
      <c r="G592" s="331">
        <v>2021</v>
      </c>
      <c r="H592" s="467">
        <v>13120800</v>
      </c>
      <c r="I592" s="467">
        <v>4046868</v>
      </c>
      <c r="J592" s="467">
        <v>1000</v>
      </c>
      <c r="K592" s="494"/>
      <c r="L592" s="494"/>
      <c r="M592" s="494"/>
      <c r="N592" s="519"/>
      <c r="O592" s="519"/>
      <c r="P592" s="333"/>
    </row>
    <row r="593" spans="1:16" s="69" customFormat="1" ht="30.75" customHeight="1">
      <c r="A593" s="63">
        <v>100</v>
      </c>
      <c r="B593" s="63" t="s">
        <v>142</v>
      </c>
      <c r="C593" s="332" t="s">
        <v>393</v>
      </c>
      <c r="D593" s="586" t="s">
        <v>157</v>
      </c>
      <c r="E593" s="586" t="s">
        <v>441</v>
      </c>
      <c r="F593" s="331">
        <v>2014</v>
      </c>
      <c r="G593" s="331">
        <v>2020</v>
      </c>
      <c r="H593" s="467">
        <v>8848000</v>
      </c>
      <c r="I593" s="467">
        <v>6166354</v>
      </c>
      <c r="J593" s="467">
        <v>2000000</v>
      </c>
      <c r="K593" s="494"/>
      <c r="L593" s="494"/>
      <c r="M593" s="494"/>
      <c r="N593" s="519"/>
      <c r="O593" s="519"/>
      <c r="P593" s="333"/>
    </row>
    <row r="594" spans="1:16" s="69" customFormat="1" ht="30.75" customHeight="1">
      <c r="A594" s="63">
        <v>101</v>
      </c>
      <c r="B594" s="63" t="s">
        <v>142</v>
      </c>
      <c r="C594" s="332" t="s">
        <v>394</v>
      </c>
      <c r="D594" s="586" t="s">
        <v>46</v>
      </c>
      <c r="E594" s="586" t="s">
        <v>441</v>
      </c>
      <c r="F594" s="331">
        <v>2014</v>
      </c>
      <c r="G594" s="331">
        <v>2021</v>
      </c>
      <c r="H594" s="467">
        <v>8670000</v>
      </c>
      <c r="I594" s="467"/>
      <c r="J594" s="467">
        <v>1000</v>
      </c>
      <c r="K594" s="494"/>
      <c r="L594" s="494"/>
      <c r="M594" s="494"/>
      <c r="N594" s="519"/>
      <c r="O594" s="519"/>
      <c r="P594" s="333"/>
    </row>
    <row r="595" spans="1:16" s="69" customFormat="1" ht="30.75" customHeight="1">
      <c r="A595" s="63">
        <v>102</v>
      </c>
      <c r="B595" s="63" t="s">
        <v>142</v>
      </c>
      <c r="C595" s="332" t="s">
        <v>395</v>
      </c>
      <c r="D595" s="586" t="s">
        <v>127</v>
      </c>
      <c r="E595" s="586" t="s">
        <v>441</v>
      </c>
      <c r="F595" s="331">
        <v>2014</v>
      </c>
      <c r="G595" s="331">
        <v>2021</v>
      </c>
      <c r="H595" s="467">
        <v>13074000</v>
      </c>
      <c r="I595" s="467"/>
      <c r="J595" s="467">
        <v>1000</v>
      </c>
      <c r="K595" s="494"/>
      <c r="L595" s="494"/>
      <c r="M595" s="494"/>
      <c r="N595" s="519"/>
      <c r="O595" s="519"/>
      <c r="P595" s="333"/>
    </row>
    <row r="596" spans="1:16" s="69" customFormat="1" ht="30.75" customHeight="1">
      <c r="A596" s="63">
        <v>103</v>
      </c>
      <c r="B596" s="63" t="s">
        <v>142</v>
      </c>
      <c r="C596" s="332" t="s">
        <v>396</v>
      </c>
      <c r="D596" s="586" t="s">
        <v>129</v>
      </c>
      <c r="E596" s="586" t="s">
        <v>441</v>
      </c>
      <c r="F596" s="331">
        <v>2014</v>
      </c>
      <c r="G596" s="331">
        <v>2020</v>
      </c>
      <c r="H596" s="467">
        <v>9359000</v>
      </c>
      <c r="I596" s="467">
        <v>6029793</v>
      </c>
      <c r="J596" s="467">
        <v>2000000</v>
      </c>
      <c r="K596" s="494"/>
      <c r="L596" s="494"/>
      <c r="M596" s="494"/>
      <c r="N596" s="519"/>
      <c r="O596" s="519"/>
      <c r="P596" s="333"/>
    </row>
    <row r="597" spans="1:16" s="69" customFormat="1" ht="30.75" customHeight="1">
      <c r="A597" s="63">
        <v>104</v>
      </c>
      <c r="B597" s="63" t="s">
        <v>142</v>
      </c>
      <c r="C597" s="332" t="s">
        <v>397</v>
      </c>
      <c r="D597" s="586" t="s">
        <v>45</v>
      </c>
      <c r="E597" s="586" t="s">
        <v>441</v>
      </c>
      <c r="F597" s="331">
        <v>2016</v>
      </c>
      <c r="G597" s="331">
        <v>2019</v>
      </c>
      <c r="H597" s="467">
        <v>2891000</v>
      </c>
      <c r="I597" s="467"/>
      <c r="J597" s="467">
        <v>2891000</v>
      </c>
      <c r="K597" s="494"/>
      <c r="L597" s="494"/>
      <c r="M597" s="494"/>
      <c r="N597" s="519"/>
      <c r="O597" s="519"/>
      <c r="P597" s="333"/>
    </row>
    <row r="598" spans="1:16" s="69" customFormat="1" ht="30.75" customHeight="1">
      <c r="A598" s="63">
        <v>105</v>
      </c>
      <c r="B598" s="63" t="s">
        <v>142</v>
      </c>
      <c r="C598" s="332" t="s">
        <v>398</v>
      </c>
      <c r="D598" s="586" t="s">
        <v>399</v>
      </c>
      <c r="E598" s="586" t="s">
        <v>441</v>
      </c>
      <c r="F598" s="331">
        <v>2014</v>
      </c>
      <c r="G598" s="331">
        <v>2021</v>
      </c>
      <c r="H598" s="467">
        <v>10200000</v>
      </c>
      <c r="I598" s="467"/>
      <c r="J598" s="467">
        <v>1000</v>
      </c>
      <c r="K598" s="494"/>
      <c r="L598" s="494"/>
      <c r="M598" s="494"/>
      <c r="N598" s="519"/>
      <c r="O598" s="519"/>
      <c r="P598" s="333"/>
    </row>
    <row r="599" spans="1:16" s="69" customFormat="1" ht="30.75" customHeight="1">
      <c r="A599" s="63">
        <v>106</v>
      </c>
      <c r="B599" s="63" t="s">
        <v>142</v>
      </c>
      <c r="C599" s="332" t="s">
        <v>400</v>
      </c>
      <c r="D599" s="586" t="s">
        <v>377</v>
      </c>
      <c r="E599" s="586" t="s">
        <v>441</v>
      </c>
      <c r="F599" s="331">
        <v>2014</v>
      </c>
      <c r="G599" s="331">
        <v>2021</v>
      </c>
      <c r="H599" s="467">
        <v>8670000</v>
      </c>
      <c r="I599" s="467"/>
      <c r="J599" s="467">
        <v>1000</v>
      </c>
      <c r="K599" s="494"/>
      <c r="L599" s="494"/>
      <c r="M599" s="494"/>
      <c r="N599" s="519"/>
      <c r="O599" s="519"/>
      <c r="P599" s="333"/>
    </row>
    <row r="600" spans="1:16" s="69" customFormat="1" ht="30.75" customHeight="1">
      <c r="A600" s="63">
        <v>107</v>
      </c>
      <c r="B600" s="63" t="s">
        <v>142</v>
      </c>
      <c r="C600" s="332" t="s">
        <v>401</v>
      </c>
      <c r="D600" s="586" t="s">
        <v>2463</v>
      </c>
      <c r="E600" s="586" t="s">
        <v>441</v>
      </c>
      <c r="F600" s="331">
        <v>2014</v>
      </c>
      <c r="G600" s="331">
        <v>2020</v>
      </c>
      <c r="H600" s="467">
        <v>5926918.1999999993</v>
      </c>
      <c r="I600" s="467">
        <v>1163976</v>
      </c>
      <c r="J600" s="467">
        <v>1000000</v>
      </c>
      <c r="K600" s="494"/>
      <c r="L600" s="494"/>
      <c r="M600" s="494"/>
      <c r="N600" s="519"/>
      <c r="O600" s="519"/>
      <c r="P600" s="333"/>
    </row>
    <row r="601" spans="1:16" s="69" customFormat="1" ht="30.75" customHeight="1">
      <c r="A601" s="63">
        <v>108</v>
      </c>
      <c r="B601" s="63" t="s">
        <v>142</v>
      </c>
      <c r="C601" s="332" t="s">
        <v>402</v>
      </c>
      <c r="D601" s="586" t="s">
        <v>210</v>
      </c>
      <c r="E601" s="586" t="s">
        <v>441</v>
      </c>
      <c r="F601" s="331">
        <v>2016</v>
      </c>
      <c r="G601" s="331">
        <v>2021</v>
      </c>
      <c r="H601" s="467">
        <v>8670000</v>
      </c>
      <c r="I601" s="467"/>
      <c r="J601" s="467">
        <v>1000</v>
      </c>
      <c r="K601" s="494"/>
      <c r="L601" s="494"/>
      <c r="M601" s="494"/>
      <c r="N601" s="519"/>
      <c r="O601" s="519"/>
      <c r="P601" s="333"/>
    </row>
    <row r="602" spans="1:16" s="69" customFormat="1" ht="30.75" customHeight="1">
      <c r="A602" s="63">
        <v>109</v>
      </c>
      <c r="B602" s="63" t="s">
        <v>142</v>
      </c>
      <c r="C602" s="332" t="s">
        <v>403</v>
      </c>
      <c r="D602" s="586" t="s">
        <v>45</v>
      </c>
      <c r="E602" s="586" t="s">
        <v>441</v>
      </c>
      <c r="F602" s="331">
        <v>2016</v>
      </c>
      <c r="G602" s="331">
        <v>2019</v>
      </c>
      <c r="H602" s="467">
        <v>2891000</v>
      </c>
      <c r="I602" s="467"/>
      <c r="J602" s="467">
        <v>2891000</v>
      </c>
      <c r="K602" s="494"/>
      <c r="L602" s="494"/>
      <c r="M602" s="494"/>
      <c r="N602" s="519"/>
      <c r="O602" s="519"/>
      <c r="P602" s="333"/>
    </row>
    <row r="603" spans="1:16" s="69" customFormat="1" ht="30.75" customHeight="1">
      <c r="A603" s="63">
        <v>110</v>
      </c>
      <c r="B603" s="63" t="s">
        <v>142</v>
      </c>
      <c r="C603" s="332" t="s">
        <v>404</v>
      </c>
      <c r="D603" s="586" t="s">
        <v>399</v>
      </c>
      <c r="E603" s="586" t="s">
        <v>441</v>
      </c>
      <c r="F603" s="331">
        <v>2014</v>
      </c>
      <c r="G603" s="331">
        <v>2020</v>
      </c>
      <c r="H603" s="467">
        <v>9716000</v>
      </c>
      <c r="I603" s="467"/>
      <c r="J603" s="467">
        <v>1300000</v>
      </c>
      <c r="K603" s="494"/>
      <c r="L603" s="494"/>
      <c r="M603" s="494"/>
      <c r="N603" s="519"/>
      <c r="O603" s="519"/>
      <c r="P603" s="333"/>
    </row>
    <row r="604" spans="1:16" s="69" customFormat="1" ht="30.75" customHeight="1">
      <c r="A604" s="63">
        <v>111</v>
      </c>
      <c r="B604" s="63" t="s">
        <v>142</v>
      </c>
      <c r="C604" s="332" t="s">
        <v>405</v>
      </c>
      <c r="D604" s="586" t="s">
        <v>157</v>
      </c>
      <c r="E604" s="586" t="s">
        <v>441</v>
      </c>
      <c r="F604" s="331">
        <v>2014</v>
      </c>
      <c r="G604" s="331">
        <v>2020</v>
      </c>
      <c r="H604" s="467">
        <v>8848000</v>
      </c>
      <c r="I604" s="467">
        <v>6166354</v>
      </c>
      <c r="J604" s="467">
        <v>2000000</v>
      </c>
      <c r="K604" s="494"/>
      <c r="L604" s="494"/>
      <c r="M604" s="494"/>
      <c r="N604" s="519"/>
      <c r="O604" s="519"/>
      <c r="P604" s="333"/>
    </row>
    <row r="605" spans="1:16" s="69" customFormat="1" ht="30.75" customHeight="1">
      <c r="A605" s="63">
        <v>112</v>
      </c>
      <c r="B605" s="63" t="s">
        <v>142</v>
      </c>
      <c r="C605" s="332" t="s">
        <v>406</v>
      </c>
      <c r="D605" s="586" t="s">
        <v>39</v>
      </c>
      <c r="E605" s="586" t="s">
        <v>441</v>
      </c>
      <c r="F605" s="331">
        <v>2014</v>
      </c>
      <c r="G605" s="331">
        <v>2020</v>
      </c>
      <c r="H605" s="467">
        <v>8847997.1999999993</v>
      </c>
      <c r="I605" s="467">
        <v>5436821</v>
      </c>
      <c r="J605" s="467">
        <v>2500000</v>
      </c>
      <c r="K605" s="494"/>
      <c r="L605" s="494"/>
      <c r="M605" s="494"/>
      <c r="N605" s="519"/>
      <c r="O605" s="519"/>
      <c r="P605" s="333"/>
    </row>
    <row r="606" spans="1:16" s="69" customFormat="1" ht="30.75" customHeight="1">
      <c r="A606" s="63">
        <v>113</v>
      </c>
      <c r="B606" s="63" t="s">
        <v>142</v>
      </c>
      <c r="C606" s="332" t="s">
        <v>407</v>
      </c>
      <c r="D606" s="586" t="s">
        <v>169</v>
      </c>
      <c r="E606" s="586" t="s">
        <v>441</v>
      </c>
      <c r="F606" s="331">
        <v>2018</v>
      </c>
      <c r="G606" s="331">
        <v>2019</v>
      </c>
      <c r="H606" s="467">
        <v>3589600</v>
      </c>
      <c r="I606" s="467">
        <v>2147061</v>
      </c>
      <c r="J606" s="467">
        <v>1442539</v>
      </c>
      <c r="K606" s="494"/>
      <c r="L606" s="494"/>
      <c r="M606" s="494"/>
      <c r="N606" s="519"/>
      <c r="O606" s="519"/>
      <c r="P606" s="333"/>
    </row>
    <row r="607" spans="1:16" s="69" customFormat="1" ht="30.75" customHeight="1">
      <c r="A607" s="63">
        <v>114</v>
      </c>
      <c r="B607" s="63" t="s">
        <v>142</v>
      </c>
      <c r="C607" s="332" t="s">
        <v>408</v>
      </c>
      <c r="D607" s="586" t="s">
        <v>276</v>
      </c>
      <c r="E607" s="586" t="s">
        <v>441</v>
      </c>
      <c r="F607" s="331">
        <v>2018</v>
      </c>
      <c r="G607" s="331">
        <v>2021</v>
      </c>
      <c r="H607" s="467">
        <v>8670000</v>
      </c>
      <c r="I607" s="467"/>
      <c r="J607" s="467">
        <v>1000</v>
      </c>
      <c r="K607" s="494"/>
      <c r="L607" s="494"/>
      <c r="M607" s="494"/>
      <c r="N607" s="519"/>
      <c r="O607" s="519"/>
      <c r="P607" s="333"/>
    </row>
    <row r="608" spans="1:16" s="69" customFormat="1" ht="30.75" customHeight="1">
      <c r="A608" s="63">
        <v>115</v>
      </c>
      <c r="B608" s="63" t="s">
        <v>142</v>
      </c>
      <c r="C608" s="332" t="s">
        <v>409</v>
      </c>
      <c r="D608" s="586" t="s">
        <v>169</v>
      </c>
      <c r="E608" s="586" t="s">
        <v>441</v>
      </c>
      <c r="F608" s="331">
        <v>2018</v>
      </c>
      <c r="G608" s="331">
        <v>2021</v>
      </c>
      <c r="H608" s="467">
        <v>6982000</v>
      </c>
      <c r="I608" s="467"/>
      <c r="J608" s="467">
        <v>1000</v>
      </c>
      <c r="K608" s="494"/>
      <c r="L608" s="494"/>
      <c r="M608" s="494"/>
      <c r="N608" s="519"/>
      <c r="O608" s="519"/>
      <c r="P608" s="333"/>
    </row>
    <row r="609" spans="1:16" s="69" customFormat="1" ht="30.75" customHeight="1">
      <c r="A609" s="63">
        <v>116</v>
      </c>
      <c r="B609" s="63" t="s">
        <v>142</v>
      </c>
      <c r="C609" s="332" t="s">
        <v>410</v>
      </c>
      <c r="D609" s="586" t="s">
        <v>411</v>
      </c>
      <c r="E609" s="586" t="s">
        <v>441</v>
      </c>
      <c r="F609" s="331">
        <v>2018</v>
      </c>
      <c r="G609" s="331">
        <v>2021</v>
      </c>
      <c r="H609" s="467">
        <v>6982000</v>
      </c>
      <c r="I609" s="467"/>
      <c r="J609" s="467">
        <v>1000</v>
      </c>
      <c r="K609" s="494"/>
      <c r="L609" s="494"/>
      <c r="M609" s="494"/>
      <c r="N609" s="519"/>
      <c r="O609" s="519"/>
      <c r="P609" s="333"/>
    </row>
    <row r="610" spans="1:16" s="69" customFormat="1" ht="30.75" customHeight="1">
      <c r="A610" s="63">
        <v>117</v>
      </c>
      <c r="B610" s="63" t="s">
        <v>142</v>
      </c>
      <c r="C610" s="332" t="s">
        <v>412</v>
      </c>
      <c r="D610" s="586" t="s">
        <v>333</v>
      </c>
      <c r="E610" s="586" t="s">
        <v>441</v>
      </c>
      <c r="F610" s="331">
        <v>2018</v>
      </c>
      <c r="G610" s="331">
        <v>2020</v>
      </c>
      <c r="H610" s="467">
        <v>8890120</v>
      </c>
      <c r="I610" s="467"/>
      <c r="J610" s="467">
        <v>7890120</v>
      </c>
      <c r="K610" s="494"/>
      <c r="L610" s="494"/>
      <c r="M610" s="494"/>
      <c r="N610" s="519"/>
      <c r="O610" s="519"/>
      <c r="P610" s="333"/>
    </row>
    <row r="611" spans="1:16" s="69" customFormat="1" ht="30.75" customHeight="1">
      <c r="A611" s="63">
        <v>118</v>
      </c>
      <c r="B611" s="63" t="s">
        <v>142</v>
      </c>
      <c r="C611" s="332" t="s">
        <v>413</v>
      </c>
      <c r="D611" s="586" t="s">
        <v>144</v>
      </c>
      <c r="E611" s="586" t="s">
        <v>441</v>
      </c>
      <c r="F611" s="331">
        <v>2018</v>
      </c>
      <c r="G611" s="331">
        <v>2021</v>
      </c>
      <c r="H611" s="467">
        <v>8670000</v>
      </c>
      <c r="I611" s="467"/>
      <c r="J611" s="467">
        <v>1000</v>
      </c>
      <c r="K611" s="494"/>
      <c r="L611" s="494"/>
      <c r="M611" s="494"/>
      <c r="N611" s="519"/>
      <c r="O611" s="519"/>
      <c r="P611" s="333"/>
    </row>
    <row r="612" spans="1:16" s="69" customFormat="1" ht="30.75" customHeight="1">
      <c r="A612" s="63">
        <v>119</v>
      </c>
      <c r="B612" s="63" t="s">
        <v>142</v>
      </c>
      <c r="C612" s="332" t="s">
        <v>414</v>
      </c>
      <c r="D612" s="586" t="s">
        <v>144</v>
      </c>
      <c r="E612" s="586" t="s">
        <v>441</v>
      </c>
      <c r="F612" s="331">
        <v>2018</v>
      </c>
      <c r="G612" s="331">
        <v>2021</v>
      </c>
      <c r="H612" s="467">
        <v>6982000</v>
      </c>
      <c r="I612" s="467"/>
      <c r="J612" s="467">
        <v>1000</v>
      </c>
      <c r="K612" s="494"/>
      <c r="L612" s="494"/>
      <c r="M612" s="494"/>
      <c r="N612" s="519"/>
      <c r="O612" s="519"/>
      <c r="P612" s="333"/>
    </row>
    <row r="613" spans="1:16" s="69" customFormat="1" ht="30.75" customHeight="1">
      <c r="A613" s="63">
        <v>120</v>
      </c>
      <c r="B613" s="63" t="s">
        <v>142</v>
      </c>
      <c r="C613" s="332" t="s">
        <v>415</v>
      </c>
      <c r="D613" s="586" t="s">
        <v>151</v>
      </c>
      <c r="E613" s="586" t="s">
        <v>441</v>
      </c>
      <c r="F613" s="331">
        <v>2018</v>
      </c>
      <c r="G613" s="331">
        <v>2021</v>
      </c>
      <c r="H613" s="467">
        <v>8670000</v>
      </c>
      <c r="I613" s="467"/>
      <c r="J613" s="467">
        <v>1000</v>
      </c>
      <c r="K613" s="494"/>
      <c r="L613" s="494"/>
      <c r="M613" s="494"/>
      <c r="N613" s="519"/>
      <c r="O613" s="519"/>
      <c r="P613" s="333"/>
    </row>
    <row r="614" spans="1:16" s="69" customFormat="1" ht="30.75" customHeight="1">
      <c r="A614" s="63">
        <v>121</v>
      </c>
      <c r="B614" s="63" t="s">
        <v>142</v>
      </c>
      <c r="C614" s="332" t="s">
        <v>416</v>
      </c>
      <c r="D614" s="586" t="s">
        <v>417</v>
      </c>
      <c r="E614" s="586" t="s">
        <v>441</v>
      </c>
      <c r="F614" s="331">
        <v>2018</v>
      </c>
      <c r="G614" s="331">
        <v>2021</v>
      </c>
      <c r="H614" s="467">
        <v>8670000</v>
      </c>
      <c r="I614" s="467"/>
      <c r="J614" s="467">
        <v>1000</v>
      </c>
      <c r="K614" s="494"/>
      <c r="L614" s="494"/>
      <c r="M614" s="494"/>
      <c r="N614" s="519"/>
      <c r="O614" s="519"/>
      <c r="P614" s="333"/>
    </row>
    <row r="615" spans="1:16" s="69" customFormat="1" ht="30.75" customHeight="1">
      <c r="A615" s="63">
        <v>122</v>
      </c>
      <c r="B615" s="63" t="s">
        <v>142</v>
      </c>
      <c r="C615" s="332" t="s">
        <v>418</v>
      </c>
      <c r="D615" s="586" t="s">
        <v>419</v>
      </c>
      <c r="E615" s="586" t="s">
        <v>441</v>
      </c>
      <c r="F615" s="331">
        <v>2018</v>
      </c>
      <c r="G615" s="331">
        <v>2021</v>
      </c>
      <c r="H615" s="467">
        <v>6190000</v>
      </c>
      <c r="I615" s="467"/>
      <c r="J615" s="467">
        <v>1000</v>
      </c>
      <c r="K615" s="494"/>
      <c r="L615" s="494"/>
      <c r="M615" s="494"/>
      <c r="N615" s="519"/>
      <c r="O615" s="519"/>
      <c r="P615" s="333"/>
    </row>
    <row r="616" spans="1:16" s="69" customFormat="1" ht="30.75" customHeight="1">
      <c r="A616" s="63">
        <v>123</v>
      </c>
      <c r="B616" s="63" t="s">
        <v>142</v>
      </c>
      <c r="C616" s="332" t="s">
        <v>420</v>
      </c>
      <c r="D616" s="586" t="s">
        <v>419</v>
      </c>
      <c r="E616" s="586" t="s">
        <v>441</v>
      </c>
      <c r="F616" s="331">
        <v>2018</v>
      </c>
      <c r="G616" s="331">
        <v>2021</v>
      </c>
      <c r="H616" s="467">
        <v>14366000</v>
      </c>
      <c r="I616" s="467"/>
      <c r="J616" s="467">
        <v>1000</v>
      </c>
      <c r="K616" s="494"/>
      <c r="L616" s="494"/>
      <c r="M616" s="494"/>
      <c r="N616" s="519"/>
      <c r="O616" s="519"/>
      <c r="P616" s="333"/>
    </row>
    <row r="617" spans="1:16" s="69" customFormat="1" ht="30.75" customHeight="1">
      <c r="A617" s="63">
        <v>124</v>
      </c>
      <c r="B617" s="63" t="s">
        <v>142</v>
      </c>
      <c r="C617" s="332" t="s">
        <v>421</v>
      </c>
      <c r="D617" s="586" t="s">
        <v>422</v>
      </c>
      <c r="E617" s="586" t="s">
        <v>441</v>
      </c>
      <c r="F617" s="331">
        <v>2018</v>
      </c>
      <c r="G617" s="331">
        <v>2021</v>
      </c>
      <c r="H617" s="467">
        <v>8670000</v>
      </c>
      <c r="I617" s="467"/>
      <c r="J617" s="467">
        <v>1000</v>
      </c>
      <c r="K617" s="494"/>
      <c r="L617" s="494"/>
      <c r="M617" s="494"/>
      <c r="N617" s="519"/>
      <c r="O617" s="519"/>
      <c r="P617" s="333"/>
    </row>
    <row r="618" spans="1:16" s="69" customFormat="1" ht="30.75" customHeight="1">
      <c r="A618" s="63">
        <v>125</v>
      </c>
      <c r="B618" s="63" t="s">
        <v>142</v>
      </c>
      <c r="C618" s="332" t="s">
        <v>423</v>
      </c>
      <c r="D618" s="586" t="s">
        <v>422</v>
      </c>
      <c r="E618" s="586" t="s">
        <v>441</v>
      </c>
      <c r="F618" s="331">
        <v>2018</v>
      </c>
      <c r="G618" s="331">
        <v>2021</v>
      </c>
      <c r="H618" s="467">
        <v>14366000</v>
      </c>
      <c r="I618" s="467"/>
      <c r="J618" s="467">
        <v>1000</v>
      </c>
      <c r="K618" s="494"/>
      <c r="L618" s="494"/>
      <c r="M618" s="494"/>
      <c r="N618" s="519"/>
      <c r="O618" s="519"/>
      <c r="P618" s="333"/>
    </row>
    <row r="619" spans="1:16" s="69" customFormat="1" ht="30.75" customHeight="1">
      <c r="A619" s="63">
        <v>126</v>
      </c>
      <c r="B619" s="63" t="s">
        <v>142</v>
      </c>
      <c r="C619" s="332" t="s">
        <v>424</v>
      </c>
      <c r="D619" s="586" t="s">
        <v>157</v>
      </c>
      <c r="E619" s="586" t="s">
        <v>441</v>
      </c>
      <c r="F619" s="331">
        <v>2018</v>
      </c>
      <c r="G619" s="331">
        <v>2021</v>
      </c>
      <c r="H619" s="467">
        <v>8670000</v>
      </c>
      <c r="I619" s="467"/>
      <c r="J619" s="467">
        <v>1000</v>
      </c>
      <c r="K619" s="494"/>
      <c r="L619" s="494"/>
      <c r="M619" s="494"/>
      <c r="N619" s="519"/>
      <c r="O619" s="519"/>
      <c r="P619" s="333"/>
    </row>
    <row r="620" spans="1:16" s="69" customFormat="1" ht="30.75" customHeight="1">
      <c r="A620" s="63">
        <v>127</v>
      </c>
      <c r="B620" s="63" t="s">
        <v>142</v>
      </c>
      <c r="C620" s="332" t="s">
        <v>425</v>
      </c>
      <c r="D620" s="586" t="s">
        <v>377</v>
      </c>
      <c r="E620" s="586" t="s">
        <v>441</v>
      </c>
      <c r="F620" s="331">
        <v>2018</v>
      </c>
      <c r="G620" s="331">
        <v>2021</v>
      </c>
      <c r="H620" s="467">
        <v>10200000</v>
      </c>
      <c r="I620" s="467"/>
      <c r="J620" s="467">
        <v>1000</v>
      </c>
      <c r="K620" s="494"/>
      <c r="L620" s="494"/>
      <c r="M620" s="494"/>
      <c r="N620" s="519"/>
      <c r="O620" s="519"/>
      <c r="P620" s="333"/>
    </row>
    <row r="621" spans="1:16" s="69" customFormat="1" ht="30.75" customHeight="1">
      <c r="A621" s="63">
        <v>128</v>
      </c>
      <c r="B621" s="63" t="s">
        <v>142</v>
      </c>
      <c r="C621" s="332" t="s">
        <v>426</v>
      </c>
      <c r="D621" s="586" t="s">
        <v>276</v>
      </c>
      <c r="E621" s="586" t="s">
        <v>441</v>
      </c>
      <c r="F621" s="331">
        <v>2019</v>
      </c>
      <c r="G621" s="331">
        <v>2021</v>
      </c>
      <c r="H621" s="467">
        <v>8670000</v>
      </c>
      <c r="I621" s="467"/>
      <c r="J621" s="467">
        <v>1000</v>
      </c>
      <c r="K621" s="494"/>
      <c r="L621" s="494"/>
      <c r="M621" s="494"/>
      <c r="N621" s="519"/>
      <c r="O621" s="519"/>
      <c r="P621" s="333"/>
    </row>
    <row r="622" spans="1:16" s="69" customFormat="1" ht="30.75" customHeight="1">
      <c r="A622" s="63">
        <v>129</v>
      </c>
      <c r="B622" s="63" t="s">
        <v>142</v>
      </c>
      <c r="C622" s="332" t="s">
        <v>427</v>
      </c>
      <c r="D622" s="586" t="s">
        <v>392</v>
      </c>
      <c r="E622" s="586" t="s">
        <v>441</v>
      </c>
      <c r="F622" s="331">
        <v>2019</v>
      </c>
      <c r="G622" s="331">
        <v>2021</v>
      </c>
      <c r="H622" s="467">
        <v>8670000</v>
      </c>
      <c r="I622" s="467"/>
      <c r="J622" s="467">
        <v>1000</v>
      </c>
      <c r="K622" s="494"/>
      <c r="L622" s="494"/>
      <c r="M622" s="494"/>
      <c r="N622" s="519"/>
      <c r="O622" s="519"/>
      <c r="P622" s="333"/>
    </row>
    <row r="623" spans="1:16" s="69" customFormat="1" ht="30.75" customHeight="1">
      <c r="A623" s="63">
        <v>130</v>
      </c>
      <c r="B623" s="63" t="s">
        <v>142</v>
      </c>
      <c r="C623" s="332" t="s">
        <v>428</v>
      </c>
      <c r="D623" s="586" t="s">
        <v>392</v>
      </c>
      <c r="E623" s="586" t="s">
        <v>441</v>
      </c>
      <c r="F623" s="331">
        <v>2019</v>
      </c>
      <c r="G623" s="331">
        <v>2021</v>
      </c>
      <c r="H623" s="467">
        <v>8670000</v>
      </c>
      <c r="I623" s="467"/>
      <c r="J623" s="467">
        <v>1000</v>
      </c>
      <c r="K623" s="494"/>
      <c r="L623" s="494"/>
      <c r="M623" s="494"/>
      <c r="N623" s="519"/>
      <c r="O623" s="519"/>
      <c r="P623" s="333"/>
    </row>
    <row r="624" spans="1:16" s="69" customFormat="1" ht="30.75" customHeight="1">
      <c r="A624" s="63">
        <v>131</v>
      </c>
      <c r="B624" s="63" t="s">
        <v>142</v>
      </c>
      <c r="C624" s="332" t="s">
        <v>429</v>
      </c>
      <c r="D624" s="586" t="s">
        <v>392</v>
      </c>
      <c r="E624" s="586" t="s">
        <v>441</v>
      </c>
      <c r="F624" s="331">
        <v>2019</v>
      </c>
      <c r="G624" s="331">
        <v>2021</v>
      </c>
      <c r="H624" s="467">
        <v>8670000</v>
      </c>
      <c r="I624" s="467"/>
      <c r="J624" s="467">
        <v>1000</v>
      </c>
      <c r="K624" s="494"/>
      <c r="L624" s="494"/>
      <c r="M624" s="494"/>
      <c r="N624" s="519"/>
      <c r="O624" s="519"/>
      <c r="P624" s="333"/>
    </row>
    <row r="625" spans="1:16" s="69" customFormat="1" ht="30.75" customHeight="1">
      <c r="A625" s="63">
        <v>132</v>
      </c>
      <c r="B625" s="63" t="s">
        <v>142</v>
      </c>
      <c r="C625" s="332" t="s">
        <v>430</v>
      </c>
      <c r="D625" s="586" t="s">
        <v>411</v>
      </c>
      <c r="E625" s="586" t="s">
        <v>441</v>
      </c>
      <c r="F625" s="331">
        <v>2018</v>
      </c>
      <c r="G625" s="331">
        <v>2021</v>
      </c>
      <c r="H625" s="467">
        <v>6982000</v>
      </c>
      <c r="I625" s="467"/>
      <c r="J625" s="467">
        <v>1000</v>
      </c>
      <c r="K625" s="494"/>
      <c r="L625" s="494"/>
      <c r="M625" s="494"/>
      <c r="N625" s="519"/>
      <c r="O625" s="519"/>
      <c r="P625" s="333"/>
    </row>
    <row r="626" spans="1:16" s="69" customFormat="1" ht="30.75" customHeight="1">
      <c r="A626" s="63">
        <v>133</v>
      </c>
      <c r="B626" s="63" t="s">
        <v>142</v>
      </c>
      <c r="C626" s="332" t="s">
        <v>431</v>
      </c>
      <c r="D626" s="586" t="s">
        <v>333</v>
      </c>
      <c r="E626" s="586" t="s">
        <v>441</v>
      </c>
      <c r="F626" s="331">
        <v>2018</v>
      </c>
      <c r="G626" s="331">
        <v>2020</v>
      </c>
      <c r="H626" s="467">
        <v>8890120</v>
      </c>
      <c r="I626" s="467"/>
      <c r="J626" s="467">
        <v>7890120</v>
      </c>
      <c r="K626" s="494"/>
      <c r="L626" s="494"/>
      <c r="M626" s="494"/>
      <c r="N626" s="519"/>
      <c r="O626" s="519"/>
      <c r="P626" s="333"/>
    </row>
    <row r="627" spans="1:16" s="69" customFormat="1" ht="30.75" customHeight="1">
      <c r="A627" s="63">
        <v>134</v>
      </c>
      <c r="B627" s="63" t="s">
        <v>142</v>
      </c>
      <c r="C627" s="332" t="s">
        <v>432</v>
      </c>
      <c r="D627" s="586" t="s">
        <v>419</v>
      </c>
      <c r="E627" s="586" t="s">
        <v>441</v>
      </c>
      <c r="F627" s="331">
        <v>2018</v>
      </c>
      <c r="G627" s="331">
        <v>2021</v>
      </c>
      <c r="H627" s="467">
        <v>8670000</v>
      </c>
      <c r="I627" s="467"/>
      <c r="J627" s="467">
        <v>1000</v>
      </c>
      <c r="K627" s="494"/>
      <c r="L627" s="494"/>
      <c r="M627" s="494"/>
      <c r="N627" s="519"/>
      <c r="O627" s="519"/>
      <c r="P627" s="333"/>
    </row>
    <row r="628" spans="1:16" s="69" customFormat="1" ht="30.75" customHeight="1">
      <c r="A628" s="63">
        <v>135</v>
      </c>
      <c r="B628" s="63" t="s">
        <v>142</v>
      </c>
      <c r="C628" s="332" t="s">
        <v>433</v>
      </c>
      <c r="D628" s="586" t="s">
        <v>419</v>
      </c>
      <c r="E628" s="586" t="s">
        <v>441</v>
      </c>
      <c r="F628" s="331">
        <v>2018</v>
      </c>
      <c r="G628" s="331">
        <v>2021</v>
      </c>
      <c r="H628" s="467">
        <v>8670000</v>
      </c>
      <c r="I628" s="467"/>
      <c r="J628" s="467">
        <v>1000</v>
      </c>
      <c r="K628" s="494"/>
      <c r="L628" s="494"/>
      <c r="M628" s="494"/>
      <c r="N628" s="519"/>
      <c r="O628" s="519"/>
      <c r="P628" s="333"/>
    </row>
    <row r="629" spans="1:16" s="69" customFormat="1" ht="30.75" customHeight="1">
      <c r="A629" s="63">
        <v>136</v>
      </c>
      <c r="B629" s="63" t="s">
        <v>142</v>
      </c>
      <c r="C629" s="332" t="s">
        <v>434</v>
      </c>
      <c r="D629" s="586" t="s">
        <v>419</v>
      </c>
      <c r="E629" s="586" t="s">
        <v>441</v>
      </c>
      <c r="F629" s="331">
        <v>2018</v>
      </c>
      <c r="G629" s="331">
        <v>2021</v>
      </c>
      <c r="H629" s="467">
        <v>8670000</v>
      </c>
      <c r="I629" s="467"/>
      <c r="J629" s="467">
        <v>1000</v>
      </c>
      <c r="K629" s="494"/>
      <c r="L629" s="494"/>
      <c r="M629" s="494"/>
      <c r="N629" s="519"/>
      <c r="O629" s="519"/>
      <c r="P629" s="333"/>
    </row>
    <row r="630" spans="1:16" s="69" customFormat="1" ht="30.75" customHeight="1">
      <c r="A630" s="63">
        <v>137</v>
      </c>
      <c r="B630" s="63" t="s">
        <v>142</v>
      </c>
      <c r="C630" s="332" t="s">
        <v>435</v>
      </c>
      <c r="D630" s="586" t="s">
        <v>436</v>
      </c>
      <c r="E630" s="586" t="s">
        <v>441</v>
      </c>
      <c r="F630" s="331">
        <v>2018</v>
      </c>
      <c r="G630" s="331">
        <v>2021</v>
      </c>
      <c r="H630" s="467">
        <v>11678000</v>
      </c>
      <c r="I630" s="467"/>
      <c r="J630" s="467">
        <v>1000</v>
      </c>
      <c r="K630" s="494"/>
      <c r="L630" s="494"/>
      <c r="M630" s="494"/>
      <c r="N630" s="519"/>
      <c r="O630" s="519"/>
      <c r="P630" s="333"/>
    </row>
    <row r="631" spans="1:16" s="69" customFormat="1" ht="30.75" customHeight="1">
      <c r="A631" s="63">
        <v>138</v>
      </c>
      <c r="B631" s="63" t="s">
        <v>142</v>
      </c>
      <c r="C631" s="332" t="s">
        <v>437</v>
      </c>
      <c r="D631" s="586" t="s">
        <v>276</v>
      </c>
      <c r="E631" s="586" t="s">
        <v>441</v>
      </c>
      <c r="F631" s="331">
        <v>2019</v>
      </c>
      <c r="G631" s="331">
        <v>2021</v>
      </c>
      <c r="H631" s="467">
        <v>8670000</v>
      </c>
      <c r="I631" s="467"/>
      <c r="J631" s="467">
        <v>1000</v>
      </c>
      <c r="K631" s="494"/>
      <c r="L631" s="494"/>
      <c r="M631" s="494"/>
      <c r="N631" s="519"/>
      <c r="O631" s="519"/>
      <c r="P631" s="333"/>
    </row>
    <row r="632" spans="1:16" s="69" customFormat="1" ht="30.75" customHeight="1">
      <c r="A632" s="63">
        <v>139</v>
      </c>
      <c r="B632" s="63" t="s">
        <v>142</v>
      </c>
      <c r="C632" s="332" t="s">
        <v>438</v>
      </c>
      <c r="D632" s="586" t="s">
        <v>392</v>
      </c>
      <c r="E632" s="586" t="s">
        <v>441</v>
      </c>
      <c r="F632" s="331">
        <v>2019</v>
      </c>
      <c r="G632" s="331">
        <v>2021</v>
      </c>
      <c r="H632" s="467">
        <v>8670000</v>
      </c>
      <c r="I632" s="467"/>
      <c r="J632" s="467">
        <v>1000</v>
      </c>
      <c r="K632" s="494"/>
      <c r="L632" s="494"/>
      <c r="M632" s="494"/>
      <c r="N632" s="519"/>
      <c r="O632" s="519"/>
      <c r="P632" s="333"/>
    </row>
    <row r="633" spans="1:16" s="69" customFormat="1" ht="30.75" customHeight="1">
      <c r="A633" s="63">
        <v>140</v>
      </c>
      <c r="B633" s="63" t="s">
        <v>142</v>
      </c>
      <c r="C633" s="332" t="s">
        <v>439</v>
      </c>
      <c r="D633" s="586" t="s">
        <v>377</v>
      </c>
      <c r="E633" s="586" t="s">
        <v>441</v>
      </c>
      <c r="F633" s="331">
        <v>2018</v>
      </c>
      <c r="G633" s="331">
        <v>2021</v>
      </c>
      <c r="H633" s="467">
        <v>8670000</v>
      </c>
      <c r="I633" s="467"/>
      <c r="J633" s="467">
        <v>1000</v>
      </c>
      <c r="K633" s="494"/>
      <c r="L633" s="494"/>
      <c r="M633" s="494"/>
      <c r="N633" s="519"/>
      <c r="O633" s="519"/>
      <c r="P633" s="333"/>
    </row>
    <row r="634" spans="1:16" s="69" customFormat="1" ht="42" customHeight="1" thickBot="1">
      <c r="A634" s="65">
        <v>141</v>
      </c>
      <c r="B634" s="65" t="s">
        <v>142</v>
      </c>
      <c r="C634" s="335" t="s">
        <v>440</v>
      </c>
      <c r="D634" s="587" t="s">
        <v>392</v>
      </c>
      <c r="E634" s="587" t="s">
        <v>441</v>
      </c>
      <c r="F634" s="334">
        <v>2019</v>
      </c>
      <c r="G634" s="334">
        <v>2021</v>
      </c>
      <c r="H634" s="469">
        <v>8670000</v>
      </c>
      <c r="I634" s="469"/>
      <c r="J634" s="469">
        <v>1000</v>
      </c>
      <c r="K634" s="495"/>
      <c r="L634" s="495"/>
      <c r="M634" s="495"/>
      <c r="N634" s="520"/>
      <c r="O634" s="520"/>
      <c r="P634" s="337"/>
    </row>
    <row r="635" spans="1:16" s="71" customFormat="1" ht="30" customHeight="1" thickBot="1">
      <c r="A635" s="830" t="s">
        <v>31</v>
      </c>
      <c r="B635" s="831"/>
      <c r="C635" s="831"/>
      <c r="D635" s="831"/>
      <c r="E635" s="831"/>
      <c r="F635" s="831"/>
      <c r="G635" s="832"/>
      <c r="H635" s="521">
        <f>SUM(H494:H634)</f>
        <v>1518594591.8000002</v>
      </c>
      <c r="I635" s="521">
        <f t="shared" ref="I635:J635" si="22">SUM(I494:I634)</f>
        <v>375186926</v>
      </c>
      <c r="J635" s="521">
        <f t="shared" si="22"/>
        <v>163087688</v>
      </c>
      <c r="K635" s="496"/>
      <c r="L635" s="496"/>
      <c r="M635" s="496"/>
      <c r="N635" s="522"/>
      <c r="O635" s="522"/>
      <c r="P635" s="553"/>
    </row>
    <row r="636" spans="1:16" s="21" customFormat="1" ht="21.75" customHeight="1" thickBot="1">
      <c r="A636" s="131"/>
      <c r="B636" s="132"/>
      <c r="C636" s="132"/>
      <c r="D636" s="132"/>
      <c r="E636" s="132"/>
      <c r="F636" s="132"/>
      <c r="G636" s="132"/>
      <c r="H636" s="523"/>
      <c r="I636" s="523"/>
      <c r="J636" s="523"/>
      <c r="K636" s="454"/>
      <c r="L636" s="454"/>
      <c r="M636" s="454"/>
      <c r="N636" s="524"/>
      <c r="O636" s="524"/>
      <c r="P636" s="554"/>
    </row>
    <row r="637" spans="1:16" s="1" customFormat="1" ht="30" customHeight="1" thickBot="1">
      <c r="A637" s="781" t="s">
        <v>32</v>
      </c>
      <c r="B637" s="782"/>
      <c r="C637" s="782"/>
      <c r="D637" s="782"/>
      <c r="E637" s="782"/>
      <c r="F637" s="782"/>
      <c r="G637" s="782"/>
      <c r="H637" s="782"/>
      <c r="I637" s="782"/>
      <c r="J637" s="782"/>
      <c r="K637" s="782"/>
      <c r="L637" s="782"/>
      <c r="M637" s="782"/>
      <c r="N637" s="782"/>
      <c r="O637" s="782"/>
      <c r="P637" s="783"/>
    </row>
    <row r="638" spans="1:16" s="1" customFormat="1" ht="50.1" customHeight="1">
      <c r="A638" s="338">
        <v>1</v>
      </c>
      <c r="B638" s="255" t="s">
        <v>58</v>
      </c>
      <c r="C638" s="256" t="s">
        <v>33</v>
      </c>
      <c r="D638" s="339" t="s">
        <v>52</v>
      </c>
      <c r="E638" s="255" t="s">
        <v>34</v>
      </c>
      <c r="F638" s="255">
        <v>2018</v>
      </c>
      <c r="G638" s="222">
        <v>2019</v>
      </c>
      <c r="H638" s="465">
        <v>3715000</v>
      </c>
      <c r="I638" s="465">
        <v>89078.94</v>
      </c>
      <c r="J638" s="465">
        <v>1500000</v>
      </c>
      <c r="K638" s="465">
        <v>0</v>
      </c>
      <c r="L638" s="465">
        <v>89078.94</v>
      </c>
      <c r="M638" s="465">
        <v>0</v>
      </c>
      <c r="N638" s="465">
        <v>0</v>
      </c>
      <c r="O638" s="465">
        <v>0</v>
      </c>
      <c r="P638" s="340" t="s">
        <v>48</v>
      </c>
    </row>
    <row r="639" spans="1:16" s="1" customFormat="1" ht="50.1" customHeight="1">
      <c r="A639" s="341">
        <v>2</v>
      </c>
      <c r="B639" s="255" t="s">
        <v>58</v>
      </c>
      <c r="C639" s="64" t="s">
        <v>35</v>
      </c>
      <c r="D639" s="342" t="s">
        <v>51</v>
      </c>
      <c r="E639" s="63" t="s">
        <v>36</v>
      </c>
      <c r="F639" s="63">
        <v>2018</v>
      </c>
      <c r="G639" s="61">
        <v>2019</v>
      </c>
      <c r="H639" s="467">
        <v>1600000</v>
      </c>
      <c r="I639" s="467">
        <v>269374.69</v>
      </c>
      <c r="J639" s="467">
        <v>0</v>
      </c>
      <c r="K639" s="467">
        <v>0</v>
      </c>
      <c r="L639" s="467">
        <v>0</v>
      </c>
      <c r="M639" s="467">
        <v>0</v>
      </c>
      <c r="N639" s="467">
        <v>0</v>
      </c>
      <c r="O639" s="467">
        <v>0</v>
      </c>
      <c r="P639" s="343" t="s">
        <v>37</v>
      </c>
    </row>
    <row r="640" spans="1:16" s="1" customFormat="1" ht="50.1" customHeight="1">
      <c r="A640" s="341">
        <v>3</v>
      </c>
      <c r="B640" s="255" t="s">
        <v>58</v>
      </c>
      <c r="C640" s="64" t="s">
        <v>38</v>
      </c>
      <c r="D640" s="63" t="s">
        <v>39</v>
      </c>
      <c r="E640" s="63" t="s">
        <v>36</v>
      </c>
      <c r="F640" s="63">
        <v>2019</v>
      </c>
      <c r="G640" s="61">
        <v>2019</v>
      </c>
      <c r="H640" s="467">
        <v>650000</v>
      </c>
      <c r="I640" s="467">
        <v>0</v>
      </c>
      <c r="J640" s="467">
        <v>0</v>
      </c>
      <c r="K640" s="467">
        <v>0</v>
      </c>
      <c r="L640" s="467">
        <v>0</v>
      </c>
      <c r="M640" s="467">
        <v>0</v>
      </c>
      <c r="N640" s="467">
        <v>0</v>
      </c>
      <c r="O640" s="467">
        <v>0</v>
      </c>
      <c r="P640" s="343" t="s">
        <v>56</v>
      </c>
    </row>
    <row r="641" spans="1:16" s="1" customFormat="1" ht="50.1" customHeight="1">
      <c r="A641" s="341">
        <v>4</v>
      </c>
      <c r="B641" s="255" t="s">
        <v>58</v>
      </c>
      <c r="C641" s="64" t="s">
        <v>40</v>
      </c>
      <c r="D641" s="63" t="s">
        <v>50</v>
      </c>
      <c r="E641" s="63" t="s">
        <v>34</v>
      </c>
      <c r="F641" s="63">
        <v>2012</v>
      </c>
      <c r="G641" s="61">
        <v>2021</v>
      </c>
      <c r="H641" s="467">
        <v>14500000</v>
      </c>
      <c r="I641" s="467">
        <v>0</v>
      </c>
      <c r="J641" s="467">
        <v>2000</v>
      </c>
      <c r="K641" s="467">
        <v>0</v>
      </c>
      <c r="L641" s="467">
        <v>0</v>
      </c>
      <c r="M641" s="467">
        <v>0</v>
      </c>
      <c r="N641" s="467">
        <v>0</v>
      </c>
      <c r="O641" s="467">
        <v>0</v>
      </c>
      <c r="P641" s="343" t="s">
        <v>41</v>
      </c>
    </row>
    <row r="642" spans="1:16" s="1" customFormat="1" ht="50.1" customHeight="1">
      <c r="A642" s="341">
        <v>5</v>
      </c>
      <c r="B642" s="255" t="s">
        <v>58</v>
      </c>
      <c r="C642" s="64" t="s">
        <v>42</v>
      </c>
      <c r="D642" s="63" t="s">
        <v>53</v>
      </c>
      <c r="E642" s="63" t="s">
        <v>43</v>
      </c>
      <c r="F642" s="63">
        <v>2019</v>
      </c>
      <c r="G642" s="61">
        <v>2021</v>
      </c>
      <c r="H642" s="467">
        <v>500000</v>
      </c>
      <c r="I642" s="467">
        <v>0</v>
      </c>
      <c r="J642" s="467">
        <v>1000</v>
      </c>
      <c r="K642" s="467">
        <v>0</v>
      </c>
      <c r="L642" s="467">
        <v>0</v>
      </c>
      <c r="M642" s="467">
        <v>0</v>
      </c>
      <c r="N642" s="467">
        <v>0</v>
      </c>
      <c r="O642" s="467">
        <v>0</v>
      </c>
      <c r="P642" s="343" t="s">
        <v>57</v>
      </c>
    </row>
    <row r="643" spans="1:16" s="1" customFormat="1" ht="50.1" customHeight="1">
      <c r="A643" s="341">
        <v>6</v>
      </c>
      <c r="B643" s="255" t="s">
        <v>58</v>
      </c>
      <c r="C643" s="64" t="s">
        <v>44</v>
      </c>
      <c r="D643" s="63" t="s">
        <v>45</v>
      </c>
      <c r="E643" s="63" t="s">
        <v>36</v>
      </c>
      <c r="F643" s="63">
        <v>2019</v>
      </c>
      <c r="G643" s="61">
        <v>2019</v>
      </c>
      <c r="H643" s="467">
        <v>250000</v>
      </c>
      <c r="I643" s="467">
        <v>0</v>
      </c>
      <c r="J643" s="467">
        <v>0</v>
      </c>
      <c r="K643" s="467">
        <v>0</v>
      </c>
      <c r="L643" s="467">
        <v>0</v>
      </c>
      <c r="M643" s="467">
        <v>0</v>
      </c>
      <c r="N643" s="467">
        <v>0</v>
      </c>
      <c r="O643" s="467">
        <v>0</v>
      </c>
      <c r="P643" s="343" t="s">
        <v>57</v>
      </c>
    </row>
    <row r="644" spans="1:16" s="1" customFormat="1" ht="50.1" customHeight="1">
      <c r="A644" s="341">
        <v>7</v>
      </c>
      <c r="B644" s="255" t="s">
        <v>58</v>
      </c>
      <c r="C644" s="64" t="s">
        <v>54</v>
      </c>
      <c r="D644" s="63" t="s">
        <v>46</v>
      </c>
      <c r="E644" s="63" t="s">
        <v>36</v>
      </c>
      <c r="F644" s="63">
        <v>2019</v>
      </c>
      <c r="G644" s="61">
        <v>2019</v>
      </c>
      <c r="H644" s="467">
        <v>300000</v>
      </c>
      <c r="I644" s="467">
        <v>0</v>
      </c>
      <c r="J644" s="467">
        <v>0</v>
      </c>
      <c r="K644" s="467">
        <v>0</v>
      </c>
      <c r="L644" s="467">
        <v>0</v>
      </c>
      <c r="M644" s="467">
        <v>0</v>
      </c>
      <c r="N644" s="467">
        <v>0</v>
      </c>
      <c r="O644" s="467">
        <v>0</v>
      </c>
      <c r="P644" s="343" t="s">
        <v>57</v>
      </c>
    </row>
    <row r="645" spans="1:16" s="1" customFormat="1" ht="50.1" customHeight="1" thickBot="1">
      <c r="A645" s="344">
        <v>8</v>
      </c>
      <c r="B645" s="255" t="s">
        <v>58</v>
      </c>
      <c r="C645" s="261" t="s">
        <v>55</v>
      </c>
      <c r="D645" s="345" t="s">
        <v>49</v>
      </c>
      <c r="E645" s="65" t="s">
        <v>36</v>
      </c>
      <c r="F645" s="65">
        <v>2018</v>
      </c>
      <c r="G645" s="225">
        <v>2018</v>
      </c>
      <c r="H645" s="469">
        <v>312000</v>
      </c>
      <c r="I645" s="469">
        <v>218656.61</v>
      </c>
      <c r="J645" s="469">
        <v>312000</v>
      </c>
      <c r="K645" s="469">
        <v>0</v>
      </c>
      <c r="L645" s="469">
        <v>218656.61</v>
      </c>
      <c r="M645" s="469">
        <v>0</v>
      </c>
      <c r="N645" s="469">
        <v>0</v>
      </c>
      <c r="O645" s="469">
        <v>0</v>
      </c>
      <c r="P645" s="355" t="s">
        <v>47</v>
      </c>
    </row>
    <row r="646" spans="1:16" s="1" customFormat="1" ht="30" customHeight="1" thickBot="1">
      <c r="A646" s="794" t="s">
        <v>31</v>
      </c>
      <c r="B646" s="795"/>
      <c r="C646" s="795"/>
      <c r="D646" s="795"/>
      <c r="E646" s="795"/>
      <c r="F646" s="795"/>
      <c r="G646" s="795"/>
      <c r="H646" s="45">
        <f>SUM(H638:H645)</f>
        <v>21827000</v>
      </c>
      <c r="I646" s="45">
        <f t="shared" ref="I646:L646" si="23">SUM(I638:I645)</f>
        <v>577110.24</v>
      </c>
      <c r="J646" s="45">
        <f t="shared" si="23"/>
        <v>1815000</v>
      </c>
      <c r="K646" s="45">
        <f t="shared" si="23"/>
        <v>0</v>
      </c>
      <c r="L646" s="45">
        <f t="shared" si="23"/>
        <v>307735.55</v>
      </c>
      <c r="M646" s="45"/>
      <c r="N646" s="45"/>
      <c r="O646" s="45"/>
      <c r="P646" s="545"/>
    </row>
    <row r="647" spans="1:16" s="104" customFormat="1" ht="15.75" customHeight="1">
      <c r="A647" s="597"/>
      <c r="B647" s="598"/>
      <c r="C647" s="599"/>
      <c r="D647" s="599"/>
      <c r="E647" s="599"/>
      <c r="F647" s="598"/>
      <c r="G647" s="598"/>
      <c r="H647" s="600"/>
      <c r="I647" s="600"/>
      <c r="J647" s="600"/>
      <c r="K647" s="600"/>
      <c r="L647" s="600"/>
      <c r="M647" s="600"/>
      <c r="N647" s="600"/>
      <c r="O647" s="600"/>
      <c r="P647" s="601"/>
    </row>
    <row r="648" spans="1:16" ht="30" customHeight="1">
      <c r="A648" s="789" t="s">
        <v>621</v>
      </c>
      <c r="B648" s="789"/>
      <c r="C648" s="789"/>
      <c r="D648" s="789"/>
      <c r="E648" s="789"/>
      <c r="F648" s="789"/>
      <c r="G648" s="789"/>
      <c r="H648" s="789"/>
      <c r="I648" s="789"/>
      <c r="J648" s="789"/>
      <c r="K648" s="789"/>
      <c r="L648" s="789"/>
      <c r="M648" s="789"/>
      <c r="N648" s="789"/>
      <c r="O648" s="789"/>
      <c r="P648" s="789"/>
    </row>
    <row r="649" spans="1:16" s="69" customFormat="1" ht="50.1" customHeight="1">
      <c r="A649" s="222">
        <v>1</v>
      </c>
      <c r="B649" s="222" t="s">
        <v>592</v>
      </c>
      <c r="C649" s="256" t="s">
        <v>668</v>
      </c>
      <c r="D649" s="255" t="s">
        <v>620</v>
      </c>
      <c r="E649" s="255" t="s">
        <v>661</v>
      </c>
      <c r="F649" s="222">
        <v>2017</v>
      </c>
      <c r="G649" s="222">
        <v>2019</v>
      </c>
      <c r="H649" s="455">
        <v>14000000</v>
      </c>
      <c r="I649" s="455">
        <v>13465397.35</v>
      </c>
      <c r="J649" s="455">
        <v>534603</v>
      </c>
      <c r="K649" s="455"/>
      <c r="L649" s="455">
        <v>0</v>
      </c>
      <c r="M649" s="455">
        <v>534603</v>
      </c>
      <c r="N649" s="455">
        <v>0</v>
      </c>
      <c r="O649" s="455">
        <v>0</v>
      </c>
      <c r="P649" s="288" t="s">
        <v>593</v>
      </c>
    </row>
    <row r="650" spans="1:16" s="69" customFormat="1" ht="50.1" customHeight="1">
      <c r="A650" s="61">
        <v>2</v>
      </c>
      <c r="B650" s="61" t="s">
        <v>592</v>
      </c>
      <c r="C650" s="64" t="s">
        <v>669</v>
      </c>
      <c r="D650" s="63" t="s">
        <v>52</v>
      </c>
      <c r="E650" s="63" t="s">
        <v>662</v>
      </c>
      <c r="F650" s="61">
        <v>2017</v>
      </c>
      <c r="G650" s="61">
        <v>2019</v>
      </c>
      <c r="H650" s="474">
        <v>27559165.800000001</v>
      </c>
      <c r="I650" s="474">
        <v>27206474.039999999</v>
      </c>
      <c r="J650" s="474">
        <v>352692</v>
      </c>
      <c r="K650" s="474"/>
      <c r="L650" s="474">
        <v>0</v>
      </c>
      <c r="M650" s="474">
        <v>352692</v>
      </c>
      <c r="N650" s="474">
        <v>0</v>
      </c>
      <c r="O650" s="474">
        <v>0</v>
      </c>
      <c r="P650" s="62" t="s">
        <v>594</v>
      </c>
    </row>
    <row r="651" spans="1:16" s="69" customFormat="1" ht="50.1" customHeight="1">
      <c r="A651" s="61">
        <v>3</v>
      </c>
      <c r="B651" s="61" t="s">
        <v>592</v>
      </c>
      <c r="C651" s="64" t="s">
        <v>670</v>
      </c>
      <c r="D651" s="63" t="s">
        <v>622</v>
      </c>
      <c r="E651" s="63" t="s">
        <v>662</v>
      </c>
      <c r="F651" s="61">
        <v>2012</v>
      </c>
      <c r="G651" s="61">
        <v>2019</v>
      </c>
      <c r="H651" s="474">
        <v>93846240.25</v>
      </c>
      <c r="I651" s="474">
        <v>91804824.810000002</v>
      </c>
      <c r="J651" s="474">
        <v>17185000</v>
      </c>
      <c r="K651" s="474"/>
      <c r="L651" s="474">
        <v>0</v>
      </c>
      <c r="M651" s="474">
        <v>0</v>
      </c>
      <c r="N651" s="474">
        <v>2041415.44</v>
      </c>
      <c r="O651" s="474">
        <v>0</v>
      </c>
      <c r="P651" s="62" t="s">
        <v>595</v>
      </c>
    </row>
    <row r="652" spans="1:16" s="69" customFormat="1" ht="50.1" customHeight="1">
      <c r="A652" s="61">
        <v>4</v>
      </c>
      <c r="B652" s="61" t="s">
        <v>592</v>
      </c>
      <c r="C652" s="64" t="s">
        <v>671</v>
      </c>
      <c r="D652" s="63" t="s">
        <v>623</v>
      </c>
      <c r="E652" s="63" t="s">
        <v>663</v>
      </c>
      <c r="F652" s="61">
        <v>2011</v>
      </c>
      <c r="G652" s="61">
        <v>2020</v>
      </c>
      <c r="H652" s="474">
        <v>223534000</v>
      </c>
      <c r="I652" s="474">
        <v>183266693.34999999</v>
      </c>
      <c r="J652" s="474">
        <v>65209000</v>
      </c>
      <c r="K652" s="474"/>
      <c r="L652" s="474">
        <v>7695106.8099999996</v>
      </c>
      <c r="M652" s="474">
        <v>10000000</v>
      </c>
      <c r="N652" s="474">
        <v>15000000</v>
      </c>
      <c r="O652" s="474">
        <v>32513893.190000001</v>
      </c>
      <c r="P652" s="62" t="s">
        <v>596</v>
      </c>
    </row>
    <row r="653" spans="1:16" s="69" customFormat="1" ht="50.1" customHeight="1">
      <c r="A653" s="61">
        <v>5</v>
      </c>
      <c r="B653" s="61" t="s">
        <v>592</v>
      </c>
      <c r="C653" s="64" t="s">
        <v>672</v>
      </c>
      <c r="D653" s="63" t="s">
        <v>49</v>
      </c>
      <c r="E653" s="63" t="s">
        <v>663</v>
      </c>
      <c r="F653" s="61">
        <v>2016</v>
      </c>
      <c r="G653" s="61">
        <v>2021</v>
      </c>
      <c r="H653" s="474">
        <v>335717000</v>
      </c>
      <c r="I653" s="474">
        <v>249931054.87</v>
      </c>
      <c r="J653" s="474">
        <v>2000</v>
      </c>
      <c r="K653" s="474"/>
      <c r="L653" s="474">
        <v>0</v>
      </c>
      <c r="M653" s="474">
        <v>0</v>
      </c>
      <c r="N653" s="474">
        <v>0</v>
      </c>
      <c r="O653" s="474">
        <v>2000</v>
      </c>
      <c r="P653" s="62" t="s">
        <v>597</v>
      </c>
    </row>
    <row r="654" spans="1:16" s="69" customFormat="1" ht="50.1" customHeight="1">
      <c r="A654" s="61">
        <v>6</v>
      </c>
      <c r="B654" s="61" t="s">
        <v>592</v>
      </c>
      <c r="C654" s="64" t="s">
        <v>673</v>
      </c>
      <c r="D654" s="63" t="s">
        <v>624</v>
      </c>
      <c r="E654" s="63" t="s">
        <v>664</v>
      </c>
      <c r="F654" s="61">
        <v>2016</v>
      </c>
      <c r="G654" s="61">
        <v>2021</v>
      </c>
      <c r="H654" s="474">
        <v>100222000</v>
      </c>
      <c r="I654" s="474">
        <v>19161025.5</v>
      </c>
      <c r="J654" s="474">
        <v>44689000</v>
      </c>
      <c r="K654" s="474"/>
      <c r="L654" s="474">
        <v>0</v>
      </c>
      <c r="M654" s="474">
        <v>0</v>
      </c>
      <c r="N654" s="474">
        <v>20000000</v>
      </c>
      <c r="O654" s="474">
        <v>24689000</v>
      </c>
      <c r="P654" s="62" t="s">
        <v>598</v>
      </c>
    </row>
    <row r="655" spans="1:16" s="69" customFormat="1" ht="50.1" customHeight="1">
      <c r="A655" s="61">
        <v>7</v>
      </c>
      <c r="B655" s="61" t="s">
        <v>592</v>
      </c>
      <c r="C655" s="64" t="s">
        <v>674</v>
      </c>
      <c r="D655" s="63" t="s">
        <v>625</v>
      </c>
      <c r="E655" s="63"/>
      <c r="F655" s="61">
        <v>2017</v>
      </c>
      <c r="G655" s="61">
        <v>2020</v>
      </c>
      <c r="H655" s="474">
        <v>13643647.23</v>
      </c>
      <c r="I655" s="474">
        <v>6725688.7400000002</v>
      </c>
      <c r="J655" s="474">
        <v>6917958.4900000002</v>
      </c>
      <c r="K655" s="474"/>
      <c r="L655" s="474">
        <v>4365879.38</v>
      </c>
      <c r="M655" s="474">
        <v>1000000</v>
      </c>
      <c r="N655" s="474">
        <v>1000000</v>
      </c>
      <c r="O655" s="474">
        <v>552079.11000000034</v>
      </c>
      <c r="P655" s="62" t="s">
        <v>599</v>
      </c>
    </row>
    <row r="656" spans="1:16" s="69" customFormat="1" ht="50.1" customHeight="1">
      <c r="A656" s="61">
        <v>8</v>
      </c>
      <c r="B656" s="61" t="s">
        <v>592</v>
      </c>
      <c r="C656" s="64" t="s">
        <v>675</v>
      </c>
      <c r="D656" s="63" t="s">
        <v>626</v>
      </c>
      <c r="E656" s="63" t="s">
        <v>662</v>
      </c>
      <c r="F656" s="61">
        <v>2013</v>
      </c>
      <c r="G656" s="61">
        <v>2021</v>
      </c>
      <c r="H656" s="474">
        <v>58410000</v>
      </c>
      <c r="I656" s="474">
        <v>0</v>
      </c>
      <c r="J656" s="474">
        <v>41614000</v>
      </c>
      <c r="K656" s="474"/>
      <c r="L656" s="474">
        <v>11000606.74</v>
      </c>
      <c r="M656" s="474">
        <v>10000000</v>
      </c>
      <c r="N656" s="474">
        <v>10000000</v>
      </c>
      <c r="O656" s="474">
        <v>10613393.259999998</v>
      </c>
      <c r="P656" s="62" t="s">
        <v>600</v>
      </c>
    </row>
    <row r="657" spans="1:16" s="69" customFormat="1" ht="50.1" customHeight="1">
      <c r="A657" s="61">
        <v>9</v>
      </c>
      <c r="B657" s="61" t="s">
        <v>592</v>
      </c>
      <c r="C657" s="64" t="s">
        <v>676</v>
      </c>
      <c r="D657" s="63" t="s">
        <v>627</v>
      </c>
      <c r="E657" s="63" t="s">
        <v>662</v>
      </c>
      <c r="F657" s="61">
        <v>2018</v>
      </c>
      <c r="G657" s="61">
        <v>2020</v>
      </c>
      <c r="H657" s="474">
        <v>49000000</v>
      </c>
      <c r="I657" s="474">
        <v>0</v>
      </c>
      <c r="J657" s="474">
        <v>6500000</v>
      </c>
      <c r="K657" s="474"/>
      <c r="L657" s="474">
        <v>0</v>
      </c>
      <c r="M657" s="474">
        <v>0</v>
      </c>
      <c r="N657" s="474">
        <v>0</v>
      </c>
      <c r="O657" s="474">
        <v>6500000</v>
      </c>
      <c r="P657" s="62" t="s">
        <v>601</v>
      </c>
    </row>
    <row r="658" spans="1:16" s="69" customFormat="1" ht="50.1" customHeight="1">
      <c r="A658" s="61">
        <v>10</v>
      </c>
      <c r="B658" s="61" t="s">
        <v>592</v>
      </c>
      <c r="C658" s="64" t="s">
        <v>677</v>
      </c>
      <c r="D658" s="63" t="s">
        <v>49</v>
      </c>
      <c r="E658" s="63" t="s">
        <v>662</v>
      </c>
      <c r="F658" s="61">
        <v>2016</v>
      </c>
      <c r="G658" s="61">
        <v>2021</v>
      </c>
      <c r="H658" s="474">
        <v>137133000</v>
      </c>
      <c r="I658" s="474">
        <v>0</v>
      </c>
      <c r="J658" s="474">
        <v>14002000</v>
      </c>
      <c r="K658" s="474"/>
      <c r="L658" s="474">
        <v>0</v>
      </c>
      <c r="M658" s="474">
        <v>0</v>
      </c>
      <c r="N658" s="474">
        <v>0</v>
      </c>
      <c r="O658" s="474">
        <v>14002000</v>
      </c>
      <c r="P658" s="62" t="s">
        <v>602</v>
      </c>
    </row>
    <row r="659" spans="1:16" s="69" customFormat="1" ht="50.1" customHeight="1">
      <c r="A659" s="61">
        <v>11</v>
      </c>
      <c r="B659" s="61" t="s">
        <v>592</v>
      </c>
      <c r="C659" s="64" t="s">
        <v>678</v>
      </c>
      <c r="D659" s="63" t="s">
        <v>628</v>
      </c>
      <c r="E659" s="63" t="s">
        <v>662</v>
      </c>
      <c r="F659" s="61">
        <v>2018</v>
      </c>
      <c r="G659" s="61">
        <v>2021</v>
      </c>
      <c r="H659" s="474">
        <v>199512000</v>
      </c>
      <c r="I659" s="474">
        <v>0</v>
      </c>
      <c r="J659" s="474">
        <v>20002000</v>
      </c>
      <c r="K659" s="474"/>
      <c r="L659" s="474">
        <v>0</v>
      </c>
      <c r="M659" s="474">
        <v>0</v>
      </c>
      <c r="N659" s="474">
        <v>0</v>
      </c>
      <c r="O659" s="474">
        <v>20002000</v>
      </c>
      <c r="P659" s="62" t="s">
        <v>603</v>
      </c>
    </row>
    <row r="660" spans="1:16" s="69" customFormat="1" ht="50.1" customHeight="1">
      <c r="A660" s="61">
        <v>12</v>
      </c>
      <c r="B660" s="61" t="s">
        <v>592</v>
      </c>
      <c r="C660" s="64" t="s">
        <v>679</v>
      </c>
      <c r="D660" s="63" t="s">
        <v>629</v>
      </c>
      <c r="E660" s="63" t="s">
        <v>663</v>
      </c>
      <c r="F660" s="61">
        <v>2017</v>
      </c>
      <c r="G660" s="61">
        <v>2021</v>
      </c>
      <c r="H660" s="474">
        <v>185000000</v>
      </c>
      <c r="I660" s="474">
        <v>0</v>
      </c>
      <c r="J660" s="474">
        <v>2000</v>
      </c>
      <c r="K660" s="474"/>
      <c r="L660" s="474">
        <v>0</v>
      </c>
      <c r="M660" s="474">
        <v>0</v>
      </c>
      <c r="N660" s="474">
        <v>0</v>
      </c>
      <c r="O660" s="474">
        <v>2000</v>
      </c>
      <c r="P660" s="62" t="s">
        <v>604</v>
      </c>
    </row>
    <row r="661" spans="1:16" s="69" customFormat="1" ht="50.1" customHeight="1">
      <c r="A661" s="61">
        <v>13</v>
      </c>
      <c r="B661" s="61" t="s">
        <v>592</v>
      </c>
      <c r="C661" s="64" t="s">
        <v>680</v>
      </c>
      <c r="D661" s="342" t="s">
        <v>630</v>
      </c>
      <c r="E661" s="63" t="s">
        <v>662</v>
      </c>
      <c r="F661" s="61">
        <v>2017</v>
      </c>
      <c r="G661" s="61">
        <v>2021</v>
      </c>
      <c r="H661" s="474">
        <v>135564000</v>
      </c>
      <c r="I661" s="474">
        <v>0</v>
      </c>
      <c r="J661" s="474">
        <v>2000</v>
      </c>
      <c r="K661" s="474"/>
      <c r="L661" s="474">
        <v>0</v>
      </c>
      <c r="M661" s="474">
        <v>0</v>
      </c>
      <c r="N661" s="474">
        <v>0</v>
      </c>
      <c r="O661" s="474">
        <v>2000</v>
      </c>
      <c r="P661" s="62" t="s">
        <v>605</v>
      </c>
    </row>
    <row r="662" spans="1:16" s="224" customFormat="1" ht="50.1" customHeight="1">
      <c r="A662" s="61">
        <v>14</v>
      </c>
      <c r="B662" s="61" t="s">
        <v>592</v>
      </c>
      <c r="C662" s="64" t="s">
        <v>681</v>
      </c>
      <c r="D662" s="63" t="s">
        <v>631</v>
      </c>
      <c r="E662" s="63" t="s">
        <v>662</v>
      </c>
      <c r="F662" s="61">
        <v>2017</v>
      </c>
      <c r="G662" s="61">
        <v>2021</v>
      </c>
      <c r="H662" s="474">
        <v>160000000</v>
      </c>
      <c r="I662" s="474">
        <v>0</v>
      </c>
      <c r="J662" s="474">
        <v>2000</v>
      </c>
      <c r="K662" s="474">
        <v>0</v>
      </c>
      <c r="L662" s="474">
        <v>0</v>
      </c>
      <c r="M662" s="474">
        <v>0</v>
      </c>
      <c r="N662" s="474">
        <v>0</v>
      </c>
      <c r="O662" s="474">
        <v>2000</v>
      </c>
      <c r="P662" s="62" t="s">
        <v>606</v>
      </c>
    </row>
    <row r="663" spans="1:16" s="69" customFormat="1" ht="50.1" customHeight="1">
      <c r="A663" s="61">
        <v>15</v>
      </c>
      <c r="B663" s="61" t="s">
        <v>592</v>
      </c>
      <c r="C663" s="64" t="s">
        <v>682</v>
      </c>
      <c r="D663" s="63" t="s">
        <v>632</v>
      </c>
      <c r="E663" s="63" t="s">
        <v>662</v>
      </c>
      <c r="F663" s="61">
        <v>2019</v>
      </c>
      <c r="G663" s="61">
        <v>2021</v>
      </c>
      <c r="H663" s="474">
        <v>160000000</v>
      </c>
      <c r="I663" s="474">
        <v>0</v>
      </c>
      <c r="J663" s="474">
        <v>2000</v>
      </c>
      <c r="K663" s="474">
        <v>0</v>
      </c>
      <c r="L663" s="474">
        <v>0</v>
      </c>
      <c r="M663" s="474">
        <v>0</v>
      </c>
      <c r="N663" s="474">
        <v>0</v>
      </c>
      <c r="O663" s="474">
        <v>2000</v>
      </c>
      <c r="P663" s="62" t="s">
        <v>607</v>
      </c>
    </row>
    <row r="664" spans="1:16" s="69" customFormat="1" ht="50.1" customHeight="1">
      <c r="A664" s="61">
        <v>16</v>
      </c>
      <c r="B664" s="61" t="s">
        <v>592</v>
      </c>
      <c r="C664" s="64" t="s">
        <v>683</v>
      </c>
      <c r="D664" s="63" t="s">
        <v>633</v>
      </c>
      <c r="E664" s="63" t="s">
        <v>662</v>
      </c>
      <c r="F664" s="61">
        <v>2019</v>
      </c>
      <c r="G664" s="61">
        <v>2021</v>
      </c>
      <c r="H664" s="474">
        <v>160000000</v>
      </c>
      <c r="I664" s="474">
        <v>0</v>
      </c>
      <c r="J664" s="474">
        <v>2000</v>
      </c>
      <c r="K664" s="474">
        <v>0</v>
      </c>
      <c r="L664" s="474">
        <v>0</v>
      </c>
      <c r="M664" s="474">
        <v>0</v>
      </c>
      <c r="N664" s="474">
        <v>0</v>
      </c>
      <c r="O664" s="474">
        <v>2000</v>
      </c>
      <c r="P664" s="62" t="s">
        <v>607</v>
      </c>
    </row>
    <row r="665" spans="1:16" s="69" customFormat="1" ht="50.1" customHeight="1">
      <c r="A665" s="61">
        <v>17</v>
      </c>
      <c r="B665" s="61" t="s">
        <v>592</v>
      </c>
      <c r="C665" s="64" t="s">
        <v>684</v>
      </c>
      <c r="D665" s="63" t="s">
        <v>634</v>
      </c>
      <c r="E665" s="63" t="s">
        <v>662</v>
      </c>
      <c r="F665" s="61">
        <v>2019</v>
      </c>
      <c r="G665" s="61">
        <v>2021</v>
      </c>
      <c r="H665" s="474">
        <v>300000000</v>
      </c>
      <c r="I665" s="474">
        <v>0</v>
      </c>
      <c r="J665" s="474">
        <v>2000</v>
      </c>
      <c r="K665" s="474">
        <v>0</v>
      </c>
      <c r="L665" s="474">
        <v>0</v>
      </c>
      <c r="M665" s="474">
        <v>0</v>
      </c>
      <c r="N665" s="474">
        <v>0</v>
      </c>
      <c r="O665" s="474">
        <v>2000</v>
      </c>
      <c r="P665" s="62" t="s">
        <v>607</v>
      </c>
    </row>
    <row r="666" spans="1:16" s="69" customFormat="1" ht="50.1" customHeight="1">
      <c r="A666" s="61">
        <v>18</v>
      </c>
      <c r="B666" s="61" t="s">
        <v>592</v>
      </c>
      <c r="C666" s="64" t="s">
        <v>685</v>
      </c>
      <c r="D666" s="63" t="s">
        <v>635</v>
      </c>
      <c r="E666" s="63" t="s">
        <v>662</v>
      </c>
      <c r="F666" s="61">
        <v>2019</v>
      </c>
      <c r="G666" s="61">
        <v>2021</v>
      </c>
      <c r="H666" s="474">
        <v>93040000</v>
      </c>
      <c r="I666" s="474">
        <v>0</v>
      </c>
      <c r="J666" s="474">
        <v>2000</v>
      </c>
      <c r="K666" s="474">
        <v>0</v>
      </c>
      <c r="L666" s="474">
        <v>0</v>
      </c>
      <c r="M666" s="474">
        <v>0</v>
      </c>
      <c r="N666" s="474">
        <v>0</v>
      </c>
      <c r="O666" s="474">
        <v>2000</v>
      </c>
      <c r="P666" s="62" t="s">
        <v>607</v>
      </c>
    </row>
    <row r="667" spans="1:16" s="69" customFormat="1" ht="50.1" customHeight="1">
      <c r="A667" s="61">
        <v>19</v>
      </c>
      <c r="B667" s="61" t="s">
        <v>592</v>
      </c>
      <c r="C667" s="64" t="s">
        <v>686</v>
      </c>
      <c r="D667" s="63" t="s">
        <v>636</v>
      </c>
      <c r="E667" s="63" t="s">
        <v>665</v>
      </c>
      <c r="F667" s="61">
        <v>2018</v>
      </c>
      <c r="G667" s="61">
        <v>2020</v>
      </c>
      <c r="H667" s="474">
        <v>5000000</v>
      </c>
      <c r="I667" s="474">
        <v>0</v>
      </c>
      <c r="J667" s="474">
        <v>250000</v>
      </c>
      <c r="K667" s="474">
        <v>0</v>
      </c>
      <c r="L667" s="474">
        <v>0</v>
      </c>
      <c r="M667" s="474">
        <v>0</v>
      </c>
      <c r="N667" s="474">
        <v>0</v>
      </c>
      <c r="O667" s="474">
        <v>250000</v>
      </c>
      <c r="P667" s="62" t="s">
        <v>608</v>
      </c>
    </row>
    <row r="668" spans="1:16" s="69" customFormat="1" ht="50.1" customHeight="1">
      <c r="A668" s="61">
        <v>20</v>
      </c>
      <c r="B668" s="61" t="s">
        <v>592</v>
      </c>
      <c r="C668" s="64" t="s">
        <v>687</v>
      </c>
      <c r="D668" s="63" t="s">
        <v>638</v>
      </c>
      <c r="E668" s="63" t="s">
        <v>665</v>
      </c>
      <c r="F668" s="61">
        <v>2017</v>
      </c>
      <c r="G668" s="61">
        <v>2020</v>
      </c>
      <c r="H668" s="474">
        <v>10000000</v>
      </c>
      <c r="I668" s="474">
        <v>0</v>
      </c>
      <c r="J668" s="474">
        <v>250000</v>
      </c>
      <c r="K668" s="474">
        <v>0</v>
      </c>
      <c r="L668" s="474">
        <v>0</v>
      </c>
      <c r="M668" s="474">
        <v>0</v>
      </c>
      <c r="N668" s="474">
        <v>0</v>
      </c>
      <c r="O668" s="474">
        <v>250000</v>
      </c>
      <c r="P668" s="62" t="s">
        <v>609</v>
      </c>
    </row>
    <row r="669" spans="1:16" s="69" customFormat="1" ht="50.1" customHeight="1">
      <c r="A669" s="61">
        <v>21</v>
      </c>
      <c r="B669" s="61" t="s">
        <v>592</v>
      </c>
      <c r="C669" s="64" t="s">
        <v>688</v>
      </c>
      <c r="D669" s="63" t="s">
        <v>637</v>
      </c>
      <c r="E669" s="63" t="s">
        <v>665</v>
      </c>
      <c r="F669" s="61">
        <v>2017</v>
      </c>
      <c r="G669" s="61">
        <v>2020</v>
      </c>
      <c r="H669" s="474">
        <v>10000000</v>
      </c>
      <c r="I669" s="474">
        <v>0</v>
      </c>
      <c r="J669" s="474">
        <v>250000</v>
      </c>
      <c r="K669" s="474">
        <v>0</v>
      </c>
      <c r="L669" s="474">
        <v>0</v>
      </c>
      <c r="M669" s="474">
        <v>0</v>
      </c>
      <c r="N669" s="474">
        <v>0</v>
      </c>
      <c r="O669" s="474">
        <v>250000</v>
      </c>
      <c r="P669" s="62" t="s">
        <v>610</v>
      </c>
    </row>
    <row r="670" spans="1:16" s="69" customFormat="1" ht="50.1" customHeight="1">
      <c r="A670" s="61">
        <v>22</v>
      </c>
      <c r="B670" s="61" t="s">
        <v>592</v>
      </c>
      <c r="C670" s="64" t="s">
        <v>689</v>
      </c>
      <c r="D670" s="63" t="s">
        <v>639</v>
      </c>
      <c r="E670" s="63" t="s">
        <v>665</v>
      </c>
      <c r="F670" s="61">
        <v>2017</v>
      </c>
      <c r="G670" s="61">
        <v>2020</v>
      </c>
      <c r="H670" s="474">
        <v>10000000</v>
      </c>
      <c r="I670" s="474">
        <v>0</v>
      </c>
      <c r="J670" s="474">
        <v>250000</v>
      </c>
      <c r="K670" s="474">
        <v>0</v>
      </c>
      <c r="L670" s="474">
        <v>0</v>
      </c>
      <c r="M670" s="474">
        <v>0</v>
      </c>
      <c r="N670" s="474">
        <v>0</v>
      </c>
      <c r="O670" s="474">
        <v>250000</v>
      </c>
      <c r="P670" s="62" t="s">
        <v>610</v>
      </c>
    </row>
    <row r="671" spans="1:16" s="69" customFormat="1" ht="50.1" customHeight="1">
      <c r="A671" s="61">
        <v>23</v>
      </c>
      <c r="B671" s="61" t="s">
        <v>592</v>
      </c>
      <c r="C671" s="64" t="s">
        <v>690</v>
      </c>
      <c r="D671" s="63" t="s">
        <v>630</v>
      </c>
      <c r="E671" s="63" t="s">
        <v>665</v>
      </c>
      <c r="F671" s="61">
        <v>2017</v>
      </c>
      <c r="G671" s="61">
        <v>2020</v>
      </c>
      <c r="H671" s="474">
        <v>10000000</v>
      </c>
      <c r="I671" s="474">
        <v>0</v>
      </c>
      <c r="J671" s="474">
        <v>250000</v>
      </c>
      <c r="K671" s="474">
        <v>0</v>
      </c>
      <c r="L671" s="474">
        <v>0</v>
      </c>
      <c r="M671" s="474">
        <v>0</v>
      </c>
      <c r="N671" s="474">
        <v>0</v>
      </c>
      <c r="O671" s="474">
        <v>250000</v>
      </c>
      <c r="P671" s="62" t="s">
        <v>610</v>
      </c>
    </row>
    <row r="672" spans="1:16" s="69" customFormat="1" ht="50.1" customHeight="1">
      <c r="A672" s="61">
        <v>24</v>
      </c>
      <c r="B672" s="61" t="s">
        <v>592</v>
      </c>
      <c r="C672" s="64" t="s">
        <v>691</v>
      </c>
      <c r="D672" s="63" t="s">
        <v>640</v>
      </c>
      <c r="E672" s="63" t="s">
        <v>665</v>
      </c>
      <c r="F672" s="61">
        <v>2017</v>
      </c>
      <c r="G672" s="61">
        <v>2020</v>
      </c>
      <c r="H672" s="474">
        <v>10000000</v>
      </c>
      <c r="I672" s="474">
        <v>0</v>
      </c>
      <c r="J672" s="474">
        <v>250000</v>
      </c>
      <c r="K672" s="474">
        <v>0</v>
      </c>
      <c r="L672" s="474">
        <v>0</v>
      </c>
      <c r="M672" s="474">
        <v>0</v>
      </c>
      <c r="N672" s="474">
        <v>0</v>
      </c>
      <c r="O672" s="474">
        <v>250000</v>
      </c>
      <c r="P672" s="62" t="s">
        <v>611</v>
      </c>
    </row>
    <row r="673" spans="1:16" s="69" customFormat="1" ht="50.1" customHeight="1">
      <c r="A673" s="61">
        <v>25</v>
      </c>
      <c r="B673" s="61" t="s">
        <v>592</v>
      </c>
      <c r="C673" s="64" t="s">
        <v>692</v>
      </c>
      <c r="D673" s="63" t="s">
        <v>641</v>
      </c>
      <c r="E673" s="63" t="s">
        <v>665</v>
      </c>
      <c r="F673" s="61">
        <v>2018</v>
      </c>
      <c r="G673" s="61">
        <v>2020</v>
      </c>
      <c r="H673" s="474">
        <v>10000000</v>
      </c>
      <c r="I673" s="474">
        <v>0</v>
      </c>
      <c r="J673" s="474">
        <v>250000</v>
      </c>
      <c r="K673" s="474">
        <v>0</v>
      </c>
      <c r="L673" s="474">
        <v>0</v>
      </c>
      <c r="M673" s="474">
        <v>0</v>
      </c>
      <c r="N673" s="474">
        <v>0</v>
      </c>
      <c r="O673" s="474">
        <v>250000</v>
      </c>
      <c r="P673" s="62" t="s">
        <v>610</v>
      </c>
    </row>
    <row r="674" spans="1:16" s="69" customFormat="1" ht="50.1" customHeight="1">
      <c r="A674" s="61">
        <v>26</v>
      </c>
      <c r="B674" s="61" t="s">
        <v>592</v>
      </c>
      <c r="C674" s="64" t="s">
        <v>693</v>
      </c>
      <c r="D674" s="63" t="s">
        <v>50</v>
      </c>
      <c r="E674" s="63" t="s">
        <v>665</v>
      </c>
      <c r="F674" s="61">
        <v>2018</v>
      </c>
      <c r="G674" s="61">
        <v>2020</v>
      </c>
      <c r="H674" s="474">
        <v>10000000</v>
      </c>
      <c r="I674" s="474">
        <v>0</v>
      </c>
      <c r="J674" s="474">
        <v>250000</v>
      </c>
      <c r="K674" s="474">
        <v>0</v>
      </c>
      <c r="L674" s="474">
        <v>0</v>
      </c>
      <c r="M674" s="474">
        <v>0</v>
      </c>
      <c r="N674" s="474">
        <v>0</v>
      </c>
      <c r="O674" s="474">
        <v>250000</v>
      </c>
      <c r="P674" s="62" t="s">
        <v>612</v>
      </c>
    </row>
    <row r="675" spans="1:16" s="69" customFormat="1" ht="50.1" customHeight="1">
      <c r="A675" s="61">
        <v>27</v>
      </c>
      <c r="B675" s="61" t="s">
        <v>592</v>
      </c>
      <c r="C675" s="64" t="s">
        <v>694</v>
      </c>
      <c r="D675" s="63" t="s">
        <v>642</v>
      </c>
      <c r="E675" s="63" t="s">
        <v>665</v>
      </c>
      <c r="F675" s="61">
        <v>2016</v>
      </c>
      <c r="G675" s="61">
        <v>2020</v>
      </c>
      <c r="H675" s="474">
        <v>5000000</v>
      </c>
      <c r="I675" s="474">
        <v>0</v>
      </c>
      <c r="J675" s="474">
        <v>250000</v>
      </c>
      <c r="K675" s="474">
        <v>0</v>
      </c>
      <c r="L675" s="474">
        <v>0</v>
      </c>
      <c r="M675" s="474">
        <v>0</v>
      </c>
      <c r="N675" s="474">
        <v>0</v>
      </c>
      <c r="O675" s="474">
        <v>250000</v>
      </c>
      <c r="P675" s="62" t="s">
        <v>608</v>
      </c>
    </row>
    <row r="676" spans="1:16" s="69" customFormat="1" ht="50.1" customHeight="1">
      <c r="A676" s="61">
        <v>28</v>
      </c>
      <c r="B676" s="61" t="s">
        <v>592</v>
      </c>
      <c r="C676" s="64" t="s">
        <v>695</v>
      </c>
      <c r="D676" s="63" t="s">
        <v>643</v>
      </c>
      <c r="E676" s="63" t="s">
        <v>666</v>
      </c>
      <c r="F676" s="61">
        <v>2017</v>
      </c>
      <c r="G676" s="61">
        <v>2020</v>
      </c>
      <c r="H676" s="474">
        <v>1000000</v>
      </c>
      <c r="I676" s="474">
        <v>0</v>
      </c>
      <c r="J676" s="474">
        <v>250000</v>
      </c>
      <c r="K676" s="474">
        <v>0</v>
      </c>
      <c r="L676" s="474">
        <v>0</v>
      </c>
      <c r="M676" s="474">
        <v>0</v>
      </c>
      <c r="N676" s="474">
        <v>0</v>
      </c>
      <c r="O676" s="474">
        <v>250000</v>
      </c>
      <c r="P676" s="62" t="s">
        <v>608</v>
      </c>
    </row>
    <row r="677" spans="1:16" s="69" customFormat="1" ht="50.1" customHeight="1">
      <c r="A677" s="61">
        <v>29</v>
      </c>
      <c r="B677" s="61" t="s">
        <v>592</v>
      </c>
      <c r="C677" s="64" t="s">
        <v>696</v>
      </c>
      <c r="D677" s="63" t="s">
        <v>637</v>
      </c>
      <c r="E677" s="63" t="s">
        <v>665</v>
      </c>
      <c r="F677" s="61">
        <v>2017</v>
      </c>
      <c r="G677" s="61">
        <v>2020</v>
      </c>
      <c r="H677" s="474">
        <v>1000000</v>
      </c>
      <c r="I677" s="474">
        <v>0</v>
      </c>
      <c r="J677" s="474">
        <v>250000</v>
      </c>
      <c r="K677" s="474">
        <v>0</v>
      </c>
      <c r="L677" s="474">
        <v>0</v>
      </c>
      <c r="M677" s="474">
        <v>0</v>
      </c>
      <c r="N677" s="474">
        <v>0</v>
      </c>
      <c r="O677" s="474">
        <v>250000</v>
      </c>
      <c r="P677" s="62" t="s">
        <v>613</v>
      </c>
    </row>
    <row r="678" spans="1:16" s="69" customFormat="1" ht="50.1" customHeight="1">
      <c r="A678" s="61">
        <v>30</v>
      </c>
      <c r="B678" s="61" t="s">
        <v>592</v>
      </c>
      <c r="C678" s="64" t="s">
        <v>697</v>
      </c>
      <c r="D678" s="63" t="s">
        <v>642</v>
      </c>
      <c r="E678" s="63" t="s">
        <v>665</v>
      </c>
      <c r="F678" s="61">
        <v>2017</v>
      </c>
      <c r="G678" s="61">
        <v>2020</v>
      </c>
      <c r="H678" s="474">
        <v>5000000</v>
      </c>
      <c r="I678" s="474">
        <v>0</v>
      </c>
      <c r="J678" s="474">
        <v>250000</v>
      </c>
      <c r="K678" s="474">
        <v>0</v>
      </c>
      <c r="L678" s="474">
        <v>0</v>
      </c>
      <c r="M678" s="474">
        <v>0</v>
      </c>
      <c r="N678" s="474">
        <v>0</v>
      </c>
      <c r="O678" s="474">
        <v>250000</v>
      </c>
      <c r="P678" s="62" t="s">
        <v>608</v>
      </c>
    </row>
    <row r="679" spans="1:16" s="69" customFormat="1" ht="50.1" customHeight="1">
      <c r="A679" s="61">
        <v>31</v>
      </c>
      <c r="B679" s="61" t="s">
        <v>592</v>
      </c>
      <c r="C679" s="64" t="s">
        <v>698</v>
      </c>
      <c r="D679" s="63" t="s">
        <v>644</v>
      </c>
      <c r="E679" s="63" t="s">
        <v>665</v>
      </c>
      <c r="F679" s="61">
        <v>2017</v>
      </c>
      <c r="G679" s="61">
        <v>2020</v>
      </c>
      <c r="H679" s="474">
        <v>5000000</v>
      </c>
      <c r="I679" s="474">
        <v>0</v>
      </c>
      <c r="J679" s="474">
        <v>250000</v>
      </c>
      <c r="K679" s="474">
        <v>0</v>
      </c>
      <c r="L679" s="474">
        <v>0</v>
      </c>
      <c r="M679" s="474">
        <v>0</v>
      </c>
      <c r="N679" s="474">
        <v>0</v>
      </c>
      <c r="O679" s="474">
        <v>250000</v>
      </c>
      <c r="P679" s="62" t="s">
        <v>614</v>
      </c>
    </row>
    <row r="680" spans="1:16" s="69" customFormat="1" ht="50.1" customHeight="1">
      <c r="A680" s="61">
        <v>32</v>
      </c>
      <c r="B680" s="61" t="s">
        <v>592</v>
      </c>
      <c r="C680" s="64" t="s">
        <v>699</v>
      </c>
      <c r="D680" s="63" t="s">
        <v>645</v>
      </c>
      <c r="E680" s="63" t="s">
        <v>665</v>
      </c>
      <c r="F680" s="61">
        <v>2017</v>
      </c>
      <c r="G680" s="61">
        <v>2020</v>
      </c>
      <c r="H680" s="474">
        <v>3000000</v>
      </c>
      <c r="I680" s="474">
        <v>0</v>
      </c>
      <c r="J680" s="474">
        <v>250000</v>
      </c>
      <c r="K680" s="474">
        <v>0</v>
      </c>
      <c r="L680" s="474">
        <v>0</v>
      </c>
      <c r="M680" s="474">
        <v>0</v>
      </c>
      <c r="N680" s="474">
        <v>0</v>
      </c>
      <c r="O680" s="474">
        <v>250000</v>
      </c>
      <c r="P680" s="62" t="s">
        <v>615</v>
      </c>
    </row>
    <row r="681" spans="1:16" s="69" customFormat="1" ht="50.1" customHeight="1">
      <c r="A681" s="61">
        <v>33</v>
      </c>
      <c r="B681" s="61" t="s">
        <v>592</v>
      </c>
      <c r="C681" s="64" t="s">
        <v>700</v>
      </c>
      <c r="D681" s="63" t="s">
        <v>49</v>
      </c>
      <c r="E681" s="63" t="s">
        <v>665</v>
      </c>
      <c r="F681" s="61">
        <v>2017</v>
      </c>
      <c r="G681" s="61">
        <v>2020</v>
      </c>
      <c r="H681" s="474">
        <v>5000000</v>
      </c>
      <c r="I681" s="474">
        <v>0</v>
      </c>
      <c r="J681" s="474">
        <v>250000</v>
      </c>
      <c r="K681" s="474">
        <v>0</v>
      </c>
      <c r="L681" s="474">
        <v>0</v>
      </c>
      <c r="M681" s="474">
        <v>0</v>
      </c>
      <c r="N681" s="474">
        <v>0</v>
      </c>
      <c r="O681" s="474">
        <v>250000</v>
      </c>
      <c r="P681" s="62" t="s">
        <v>608</v>
      </c>
    </row>
    <row r="682" spans="1:16" s="69" customFormat="1" ht="50.1" customHeight="1">
      <c r="A682" s="61">
        <v>34</v>
      </c>
      <c r="B682" s="61" t="s">
        <v>592</v>
      </c>
      <c r="C682" s="64" t="s">
        <v>701</v>
      </c>
      <c r="D682" s="63" t="s">
        <v>641</v>
      </c>
      <c r="E682" s="63" t="s">
        <v>665</v>
      </c>
      <c r="F682" s="61">
        <v>2017</v>
      </c>
      <c r="G682" s="61">
        <v>2020</v>
      </c>
      <c r="H682" s="474">
        <v>5000000</v>
      </c>
      <c r="I682" s="474">
        <v>0</v>
      </c>
      <c r="J682" s="474">
        <v>250000</v>
      </c>
      <c r="K682" s="474">
        <v>0</v>
      </c>
      <c r="L682" s="474">
        <v>0</v>
      </c>
      <c r="M682" s="474">
        <v>0</v>
      </c>
      <c r="N682" s="474">
        <v>0</v>
      </c>
      <c r="O682" s="474">
        <v>250000</v>
      </c>
      <c r="P682" s="62" t="s">
        <v>606</v>
      </c>
    </row>
    <row r="683" spans="1:16" s="69" customFormat="1" ht="50.1" customHeight="1">
      <c r="A683" s="61">
        <v>35</v>
      </c>
      <c r="B683" s="61" t="s">
        <v>592</v>
      </c>
      <c r="C683" s="64" t="s">
        <v>702</v>
      </c>
      <c r="D683" s="63" t="s">
        <v>127</v>
      </c>
      <c r="E683" s="63" t="s">
        <v>667</v>
      </c>
      <c r="F683" s="61">
        <v>2017</v>
      </c>
      <c r="G683" s="61">
        <v>2020</v>
      </c>
      <c r="H683" s="474">
        <v>9500000</v>
      </c>
      <c r="I683" s="474">
        <v>0</v>
      </c>
      <c r="J683" s="474">
        <v>2000</v>
      </c>
      <c r="K683" s="474">
        <v>0</v>
      </c>
      <c r="L683" s="474">
        <v>0</v>
      </c>
      <c r="M683" s="474">
        <v>0</v>
      </c>
      <c r="N683" s="474">
        <v>0</v>
      </c>
      <c r="O683" s="474">
        <v>2000</v>
      </c>
      <c r="P683" s="62" t="s">
        <v>606</v>
      </c>
    </row>
    <row r="684" spans="1:16" s="69" customFormat="1" ht="50.1" customHeight="1">
      <c r="A684" s="61">
        <v>36</v>
      </c>
      <c r="B684" s="61" t="s">
        <v>592</v>
      </c>
      <c r="C684" s="64" t="s">
        <v>703</v>
      </c>
      <c r="D684" s="63" t="s">
        <v>332</v>
      </c>
      <c r="E684" s="63" t="s">
        <v>667</v>
      </c>
      <c r="F684" s="61">
        <v>2017</v>
      </c>
      <c r="G684" s="61">
        <v>2020</v>
      </c>
      <c r="H684" s="474">
        <v>6500000</v>
      </c>
      <c r="I684" s="474">
        <v>0</v>
      </c>
      <c r="J684" s="474">
        <v>2000</v>
      </c>
      <c r="K684" s="474">
        <v>0</v>
      </c>
      <c r="L684" s="474">
        <v>0</v>
      </c>
      <c r="M684" s="474">
        <v>0</v>
      </c>
      <c r="N684" s="474">
        <v>0</v>
      </c>
      <c r="O684" s="474">
        <v>2000</v>
      </c>
      <c r="P684" s="62" t="s">
        <v>606</v>
      </c>
    </row>
    <row r="685" spans="1:16" s="69" customFormat="1" ht="50.1" customHeight="1">
      <c r="A685" s="61">
        <v>37</v>
      </c>
      <c r="B685" s="61" t="s">
        <v>592</v>
      </c>
      <c r="C685" s="64" t="s">
        <v>704</v>
      </c>
      <c r="D685" s="63" t="s">
        <v>167</v>
      </c>
      <c r="E685" s="63" t="s">
        <v>667</v>
      </c>
      <c r="F685" s="61">
        <v>2017</v>
      </c>
      <c r="G685" s="61">
        <v>2020</v>
      </c>
      <c r="H685" s="474">
        <v>6500000</v>
      </c>
      <c r="I685" s="474">
        <v>0</v>
      </c>
      <c r="J685" s="474">
        <v>2000</v>
      </c>
      <c r="K685" s="474">
        <v>0</v>
      </c>
      <c r="L685" s="474">
        <v>0</v>
      </c>
      <c r="M685" s="474">
        <v>0</v>
      </c>
      <c r="N685" s="474">
        <v>0</v>
      </c>
      <c r="O685" s="474">
        <v>2000</v>
      </c>
      <c r="P685" s="62" t="s">
        <v>606</v>
      </c>
    </row>
    <row r="686" spans="1:16" s="69" customFormat="1" ht="50.1" customHeight="1">
      <c r="A686" s="61">
        <v>38</v>
      </c>
      <c r="B686" s="61" t="s">
        <v>592</v>
      </c>
      <c r="C686" s="64" t="s">
        <v>705</v>
      </c>
      <c r="D686" s="63" t="s">
        <v>127</v>
      </c>
      <c r="E686" s="63" t="s">
        <v>667</v>
      </c>
      <c r="F686" s="61">
        <v>2017</v>
      </c>
      <c r="G686" s="61">
        <v>2020</v>
      </c>
      <c r="H686" s="474">
        <v>3500000</v>
      </c>
      <c r="I686" s="474">
        <v>0</v>
      </c>
      <c r="J686" s="474">
        <v>2000</v>
      </c>
      <c r="K686" s="474">
        <v>0</v>
      </c>
      <c r="L686" s="474">
        <v>0</v>
      </c>
      <c r="M686" s="474">
        <v>0</v>
      </c>
      <c r="N686" s="474">
        <v>0</v>
      </c>
      <c r="O686" s="474">
        <v>2000</v>
      </c>
      <c r="P686" s="62" t="s">
        <v>606</v>
      </c>
    </row>
    <row r="687" spans="1:16" s="69" customFormat="1" ht="50.1" customHeight="1">
      <c r="A687" s="61">
        <v>39</v>
      </c>
      <c r="B687" s="61" t="s">
        <v>592</v>
      </c>
      <c r="C687" s="64" t="s">
        <v>706</v>
      </c>
      <c r="D687" s="63" t="s">
        <v>642</v>
      </c>
      <c r="E687" s="63" t="s">
        <v>665</v>
      </c>
      <c r="F687" s="61">
        <v>2018</v>
      </c>
      <c r="G687" s="61">
        <v>2020</v>
      </c>
      <c r="H687" s="474">
        <v>5000000</v>
      </c>
      <c r="I687" s="474">
        <v>0</v>
      </c>
      <c r="J687" s="474">
        <v>2000</v>
      </c>
      <c r="K687" s="474">
        <v>0</v>
      </c>
      <c r="L687" s="474">
        <v>0</v>
      </c>
      <c r="M687" s="474">
        <v>0</v>
      </c>
      <c r="N687" s="474">
        <v>0</v>
      </c>
      <c r="O687" s="474">
        <v>2000</v>
      </c>
      <c r="P687" s="62" t="s">
        <v>606</v>
      </c>
    </row>
    <row r="688" spans="1:16" s="69" customFormat="1" ht="50.1" customHeight="1">
      <c r="A688" s="61">
        <v>40</v>
      </c>
      <c r="B688" s="61" t="s">
        <v>592</v>
      </c>
      <c r="C688" s="64" t="s">
        <v>707</v>
      </c>
      <c r="D688" s="63" t="s">
        <v>645</v>
      </c>
      <c r="E688" s="63" t="s">
        <v>665</v>
      </c>
      <c r="F688" s="61">
        <v>2018</v>
      </c>
      <c r="G688" s="61">
        <v>2020</v>
      </c>
      <c r="H688" s="474">
        <v>5000000</v>
      </c>
      <c r="I688" s="474">
        <v>0</v>
      </c>
      <c r="J688" s="474">
        <v>2000</v>
      </c>
      <c r="K688" s="474">
        <v>0</v>
      </c>
      <c r="L688" s="474">
        <v>0</v>
      </c>
      <c r="M688" s="474">
        <v>0</v>
      </c>
      <c r="N688" s="474">
        <v>0</v>
      </c>
      <c r="O688" s="474">
        <v>2000</v>
      </c>
      <c r="P688" s="62" t="s">
        <v>616</v>
      </c>
    </row>
    <row r="689" spans="1:16" s="69" customFormat="1" ht="50.1" customHeight="1">
      <c r="A689" s="61">
        <v>41</v>
      </c>
      <c r="B689" s="61" t="s">
        <v>592</v>
      </c>
      <c r="C689" s="64" t="s">
        <v>708</v>
      </c>
      <c r="D689" s="63" t="s">
        <v>646</v>
      </c>
      <c r="E689" s="63" t="s">
        <v>665</v>
      </c>
      <c r="F689" s="61">
        <v>2018</v>
      </c>
      <c r="G689" s="61">
        <v>2020</v>
      </c>
      <c r="H689" s="474">
        <v>5000000</v>
      </c>
      <c r="I689" s="474">
        <v>0</v>
      </c>
      <c r="J689" s="474">
        <v>2000</v>
      </c>
      <c r="K689" s="474">
        <v>0</v>
      </c>
      <c r="L689" s="474">
        <v>0</v>
      </c>
      <c r="M689" s="474">
        <v>0</v>
      </c>
      <c r="N689" s="474">
        <v>0</v>
      </c>
      <c r="O689" s="474">
        <v>2000</v>
      </c>
      <c r="P689" s="62" t="s">
        <v>606</v>
      </c>
    </row>
    <row r="690" spans="1:16" s="69" customFormat="1" ht="50.1" customHeight="1">
      <c r="A690" s="61">
        <v>42</v>
      </c>
      <c r="B690" s="61" t="s">
        <v>592</v>
      </c>
      <c r="C690" s="64" t="s">
        <v>709</v>
      </c>
      <c r="D690" s="63" t="s">
        <v>641</v>
      </c>
      <c r="E690" s="63" t="s">
        <v>665</v>
      </c>
      <c r="F690" s="61">
        <v>2018</v>
      </c>
      <c r="G690" s="61">
        <v>2020</v>
      </c>
      <c r="H690" s="474">
        <v>5000000</v>
      </c>
      <c r="I690" s="474">
        <v>0</v>
      </c>
      <c r="J690" s="474">
        <v>2000</v>
      </c>
      <c r="K690" s="474">
        <v>0</v>
      </c>
      <c r="L690" s="474">
        <v>0</v>
      </c>
      <c r="M690" s="474">
        <v>0</v>
      </c>
      <c r="N690" s="474">
        <v>0</v>
      </c>
      <c r="O690" s="474">
        <v>2000</v>
      </c>
      <c r="P690" s="62" t="s">
        <v>617</v>
      </c>
    </row>
    <row r="691" spans="1:16" s="69" customFormat="1" ht="39" customHeight="1">
      <c r="A691" s="61">
        <v>43</v>
      </c>
      <c r="B691" s="61" t="s">
        <v>592</v>
      </c>
      <c r="C691" s="64" t="s">
        <v>2466</v>
      </c>
      <c r="D691" s="63" t="s">
        <v>2467</v>
      </c>
      <c r="E691" s="63" t="s">
        <v>665</v>
      </c>
      <c r="F691" s="61">
        <v>2018</v>
      </c>
      <c r="G691" s="61">
        <v>2020</v>
      </c>
      <c r="H691" s="474">
        <v>2000000</v>
      </c>
      <c r="I691" s="474">
        <v>0</v>
      </c>
      <c r="J691" s="474">
        <v>2000</v>
      </c>
      <c r="K691" s="474">
        <v>0</v>
      </c>
      <c r="L691" s="474">
        <v>0</v>
      </c>
      <c r="M691" s="474">
        <v>0</v>
      </c>
      <c r="N691" s="474">
        <v>0</v>
      </c>
      <c r="O691" s="474">
        <v>2000</v>
      </c>
      <c r="P691" s="62" t="s">
        <v>618</v>
      </c>
    </row>
    <row r="692" spans="1:16" s="69" customFormat="1" ht="39" customHeight="1">
      <c r="A692" s="61">
        <v>44</v>
      </c>
      <c r="B692" s="61" t="s">
        <v>592</v>
      </c>
      <c r="C692" s="64" t="s">
        <v>711</v>
      </c>
      <c r="D692" s="63" t="s">
        <v>647</v>
      </c>
      <c r="E692" s="63" t="s">
        <v>665</v>
      </c>
      <c r="F692" s="61">
        <v>2018</v>
      </c>
      <c r="G692" s="61">
        <v>2020</v>
      </c>
      <c r="H692" s="474">
        <v>5000000</v>
      </c>
      <c r="I692" s="474">
        <v>0</v>
      </c>
      <c r="J692" s="474">
        <v>2000</v>
      </c>
      <c r="K692" s="474">
        <v>0</v>
      </c>
      <c r="L692" s="474">
        <v>0</v>
      </c>
      <c r="M692" s="474">
        <v>0</v>
      </c>
      <c r="N692" s="474">
        <v>0</v>
      </c>
      <c r="O692" s="474">
        <v>2000</v>
      </c>
      <c r="P692" s="62" t="s">
        <v>618</v>
      </c>
    </row>
    <row r="693" spans="1:16" s="69" customFormat="1" ht="39" customHeight="1">
      <c r="A693" s="61">
        <v>45</v>
      </c>
      <c r="B693" s="61" t="s">
        <v>592</v>
      </c>
      <c r="C693" s="64" t="s">
        <v>712</v>
      </c>
      <c r="D693" s="63" t="s">
        <v>648</v>
      </c>
      <c r="E693" s="63" t="s">
        <v>665</v>
      </c>
      <c r="F693" s="61">
        <v>2018</v>
      </c>
      <c r="G693" s="61">
        <v>2020</v>
      </c>
      <c r="H693" s="474">
        <v>5000000</v>
      </c>
      <c r="I693" s="474">
        <v>0</v>
      </c>
      <c r="J693" s="474">
        <v>2000</v>
      </c>
      <c r="K693" s="474">
        <v>0</v>
      </c>
      <c r="L693" s="474">
        <v>0</v>
      </c>
      <c r="M693" s="474">
        <v>0</v>
      </c>
      <c r="N693" s="474">
        <v>0</v>
      </c>
      <c r="O693" s="474">
        <v>2000</v>
      </c>
      <c r="P693" s="62" t="s">
        <v>618</v>
      </c>
    </row>
    <row r="694" spans="1:16" s="69" customFormat="1" ht="39" customHeight="1">
      <c r="A694" s="61">
        <v>46</v>
      </c>
      <c r="B694" s="61" t="s">
        <v>592</v>
      </c>
      <c r="C694" s="64" t="s">
        <v>713</v>
      </c>
      <c r="D694" s="63" t="s">
        <v>660</v>
      </c>
      <c r="E694" s="63" t="s">
        <v>665</v>
      </c>
      <c r="F694" s="61">
        <v>2018</v>
      </c>
      <c r="G694" s="61">
        <v>2020</v>
      </c>
      <c r="H694" s="474">
        <v>5000000</v>
      </c>
      <c r="I694" s="474">
        <v>0</v>
      </c>
      <c r="J694" s="474">
        <v>2000</v>
      </c>
      <c r="K694" s="474">
        <v>0</v>
      </c>
      <c r="L694" s="474">
        <v>0</v>
      </c>
      <c r="M694" s="474">
        <v>0</v>
      </c>
      <c r="N694" s="474">
        <v>0</v>
      </c>
      <c r="O694" s="474">
        <v>2000</v>
      </c>
      <c r="P694" s="62" t="s">
        <v>618</v>
      </c>
    </row>
    <row r="695" spans="1:16" s="69" customFormat="1" ht="39" customHeight="1">
      <c r="A695" s="61">
        <v>47</v>
      </c>
      <c r="B695" s="61" t="s">
        <v>592</v>
      </c>
      <c r="C695" s="64" t="s">
        <v>714</v>
      </c>
      <c r="D695" s="63" t="s">
        <v>659</v>
      </c>
      <c r="E695" s="63" t="s">
        <v>665</v>
      </c>
      <c r="F695" s="61">
        <v>2018</v>
      </c>
      <c r="G695" s="61">
        <v>2020</v>
      </c>
      <c r="H695" s="474">
        <v>5000000</v>
      </c>
      <c r="I695" s="474">
        <v>0</v>
      </c>
      <c r="J695" s="474">
        <v>2000</v>
      </c>
      <c r="K695" s="474">
        <v>0</v>
      </c>
      <c r="L695" s="474">
        <v>0</v>
      </c>
      <c r="M695" s="474">
        <v>0</v>
      </c>
      <c r="N695" s="474">
        <v>0</v>
      </c>
      <c r="O695" s="474">
        <v>2000</v>
      </c>
      <c r="P695" s="62" t="s">
        <v>618</v>
      </c>
    </row>
    <row r="696" spans="1:16" s="69" customFormat="1" ht="39" customHeight="1">
      <c r="A696" s="61">
        <v>48</v>
      </c>
      <c r="B696" s="61" t="s">
        <v>592</v>
      </c>
      <c r="C696" s="64" t="s">
        <v>715</v>
      </c>
      <c r="D696" s="63" t="s">
        <v>658</v>
      </c>
      <c r="E696" s="63" t="s">
        <v>665</v>
      </c>
      <c r="F696" s="61">
        <v>2018</v>
      </c>
      <c r="G696" s="61">
        <v>2020</v>
      </c>
      <c r="H696" s="474">
        <v>5000000</v>
      </c>
      <c r="I696" s="474">
        <v>0</v>
      </c>
      <c r="J696" s="474">
        <v>2000</v>
      </c>
      <c r="K696" s="474">
        <v>0</v>
      </c>
      <c r="L696" s="474">
        <v>0</v>
      </c>
      <c r="M696" s="474">
        <v>0</v>
      </c>
      <c r="N696" s="474">
        <v>0</v>
      </c>
      <c r="O696" s="474">
        <v>2000</v>
      </c>
      <c r="P696" s="62" t="s">
        <v>618</v>
      </c>
    </row>
    <row r="697" spans="1:16" s="69" customFormat="1" ht="39" customHeight="1">
      <c r="A697" s="61">
        <v>49</v>
      </c>
      <c r="B697" s="61" t="s">
        <v>592</v>
      </c>
      <c r="C697" s="64" t="s">
        <v>716</v>
      </c>
      <c r="D697" s="63" t="s">
        <v>657</v>
      </c>
      <c r="E697" s="63" t="s">
        <v>665</v>
      </c>
      <c r="F697" s="61">
        <v>2018</v>
      </c>
      <c r="G697" s="61">
        <v>2020</v>
      </c>
      <c r="H697" s="474">
        <v>5000000</v>
      </c>
      <c r="I697" s="474">
        <v>0</v>
      </c>
      <c r="J697" s="474">
        <v>2000</v>
      </c>
      <c r="K697" s="474">
        <v>0</v>
      </c>
      <c r="L697" s="474">
        <v>0</v>
      </c>
      <c r="M697" s="474">
        <v>0</v>
      </c>
      <c r="N697" s="474">
        <v>0</v>
      </c>
      <c r="O697" s="474">
        <v>2000</v>
      </c>
      <c r="P697" s="62" t="s">
        <v>618</v>
      </c>
    </row>
    <row r="698" spans="1:16" s="69" customFormat="1" ht="39" customHeight="1">
      <c r="A698" s="61">
        <v>50</v>
      </c>
      <c r="B698" s="61" t="s">
        <v>592</v>
      </c>
      <c r="C698" s="64" t="s">
        <v>717</v>
      </c>
      <c r="D698" s="63" t="s">
        <v>657</v>
      </c>
      <c r="E698" s="63" t="s">
        <v>665</v>
      </c>
      <c r="F698" s="61">
        <v>2018</v>
      </c>
      <c r="G698" s="61">
        <v>2020</v>
      </c>
      <c r="H698" s="474">
        <v>5000000</v>
      </c>
      <c r="I698" s="474">
        <v>0</v>
      </c>
      <c r="J698" s="474">
        <v>2000</v>
      </c>
      <c r="K698" s="474">
        <v>0</v>
      </c>
      <c r="L698" s="474">
        <v>0</v>
      </c>
      <c r="M698" s="474">
        <v>0</v>
      </c>
      <c r="N698" s="474">
        <v>0</v>
      </c>
      <c r="O698" s="474">
        <v>2000</v>
      </c>
      <c r="P698" s="62" t="s">
        <v>618</v>
      </c>
    </row>
    <row r="699" spans="1:16" s="69" customFormat="1" ht="39" customHeight="1">
      <c r="A699" s="61">
        <v>51</v>
      </c>
      <c r="B699" s="61" t="s">
        <v>592</v>
      </c>
      <c r="C699" s="64" t="s">
        <v>718</v>
      </c>
      <c r="D699" s="63" t="s">
        <v>657</v>
      </c>
      <c r="E699" s="63" t="s">
        <v>665</v>
      </c>
      <c r="F699" s="61">
        <v>2018</v>
      </c>
      <c r="G699" s="61">
        <v>2020</v>
      </c>
      <c r="H699" s="474">
        <v>5000000</v>
      </c>
      <c r="I699" s="474">
        <v>0</v>
      </c>
      <c r="J699" s="474">
        <v>2000</v>
      </c>
      <c r="K699" s="474">
        <v>0</v>
      </c>
      <c r="L699" s="474">
        <v>0</v>
      </c>
      <c r="M699" s="474">
        <v>0</v>
      </c>
      <c r="N699" s="474">
        <v>0</v>
      </c>
      <c r="O699" s="474">
        <v>2000</v>
      </c>
      <c r="P699" s="62" t="s">
        <v>618</v>
      </c>
    </row>
    <row r="700" spans="1:16" s="69" customFormat="1" ht="39" customHeight="1">
      <c r="A700" s="61">
        <v>52</v>
      </c>
      <c r="B700" s="61" t="s">
        <v>592</v>
      </c>
      <c r="C700" s="64" t="s">
        <v>719</v>
      </c>
      <c r="D700" s="63" t="s">
        <v>656</v>
      </c>
      <c r="E700" s="63" t="s">
        <v>665</v>
      </c>
      <c r="F700" s="61">
        <v>2018</v>
      </c>
      <c r="G700" s="61">
        <v>2020</v>
      </c>
      <c r="H700" s="474">
        <v>5000000</v>
      </c>
      <c r="I700" s="474">
        <v>0</v>
      </c>
      <c r="J700" s="474">
        <v>2000</v>
      </c>
      <c r="K700" s="474">
        <v>0</v>
      </c>
      <c r="L700" s="474">
        <v>0</v>
      </c>
      <c r="M700" s="474">
        <v>0</v>
      </c>
      <c r="N700" s="474">
        <v>0</v>
      </c>
      <c r="O700" s="474">
        <v>2000</v>
      </c>
      <c r="P700" s="62" t="s">
        <v>618</v>
      </c>
    </row>
    <row r="701" spans="1:16" s="69" customFormat="1" ht="39" customHeight="1">
      <c r="A701" s="61">
        <v>53</v>
      </c>
      <c r="B701" s="61" t="s">
        <v>592</v>
      </c>
      <c r="C701" s="64" t="s">
        <v>720</v>
      </c>
      <c r="D701" s="63" t="s">
        <v>288</v>
      </c>
      <c r="E701" s="63" t="s">
        <v>665</v>
      </c>
      <c r="F701" s="61">
        <v>2018</v>
      </c>
      <c r="G701" s="61">
        <v>2020</v>
      </c>
      <c r="H701" s="474">
        <v>2000000</v>
      </c>
      <c r="I701" s="474">
        <v>0</v>
      </c>
      <c r="J701" s="474">
        <v>2000</v>
      </c>
      <c r="K701" s="474">
        <v>0</v>
      </c>
      <c r="L701" s="474">
        <v>0</v>
      </c>
      <c r="M701" s="474">
        <v>0</v>
      </c>
      <c r="N701" s="474">
        <v>0</v>
      </c>
      <c r="O701" s="474">
        <v>2000</v>
      </c>
      <c r="P701" s="62" t="s">
        <v>619</v>
      </c>
    </row>
    <row r="702" spans="1:16" s="69" customFormat="1" ht="39" customHeight="1">
      <c r="A702" s="61">
        <v>54</v>
      </c>
      <c r="B702" s="61" t="s">
        <v>592</v>
      </c>
      <c r="C702" s="64" t="s">
        <v>721</v>
      </c>
      <c r="D702" s="63" t="s">
        <v>655</v>
      </c>
      <c r="E702" s="63" t="s">
        <v>665</v>
      </c>
      <c r="F702" s="61">
        <v>2018</v>
      </c>
      <c r="G702" s="61">
        <v>2020</v>
      </c>
      <c r="H702" s="474">
        <v>2000000</v>
      </c>
      <c r="I702" s="474">
        <v>0</v>
      </c>
      <c r="J702" s="474">
        <v>2000</v>
      </c>
      <c r="K702" s="474">
        <v>0</v>
      </c>
      <c r="L702" s="474">
        <v>0</v>
      </c>
      <c r="M702" s="474">
        <v>0</v>
      </c>
      <c r="N702" s="474">
        <v>0</v>
      </c>
      <c r="O702" s="474">
        <v>2000</v>
      </c>
      <c r="P702" s="62" t="s">
        <v>619</v>
      </c>
    </row>
    <row r="703" spans="1:16" s="69" customFormat="1" ht="39" customHeight="1">
      <c r="A703" s="61">
        <v>55</v>
      </c>
      <c r="B703" s="61" t="s">
        <v>592</v>
      </c>
      <c r="C703" s="64" t="s">
        <v>722</v>
      </c>
      <c r="D703" s="63" t="s">
        <v>647</v>
      </c>
      <c r="E703" s="63" t="s">
        <v>665</v>
      </c>
      <c r="F703" s="61">
        <v>2018</v>
      </c>
      <c r="G703" s="61">
        <v>2020</v>
      </c>
      <c r="H703" s="474">
        <v>1000000</v>
      </c>
      <c r="I703" s="474">
        <v>0</v>
      </c>
      <c r="J703" s="474">
        <v>2000</v>
      </c>
      <c r="K703" s="474">
        <v>0</v>
      </c>
      <c r="L703" s="474">
        <v>0</v>
      </c>
      <c r="M703" s="474">
        <v>0</v>
      </c>
      <c r="N703" s="474">
        <v>0</v>
      </c>
      <c r="O703" s="474">
        <v>2000</v>
      </c>
      <c r="P703" s="62" t="s">
        <v>619</v>
      </c>
    </row>
    <row r="704" spans="1:16" s="69" customFormat="1" ht="39" customHeight="1">
      <c r="A704" s="61">
        <v>56</v>
      </c>
      <c r="B704" s="61" t="s">
        <v>592</v>
      </c>
      <c r="C704" s="64" t="s">
        <v>723</v>
      </c>
      <c r="D704" s="63" t="s">
        <v>654</v>
      </c>
      <c r="E704" s="63" t="s">
        <v>665</v>
      </c>
      <c r="F704" s="61">
        <v>2018</v>
      </c>
      <c r="G704" s="61">
        <v>2020</v>
      </c>
      <c r="H704" s="474">
        <v>2000000</v>
      </c>
      <c r="I704" s="474">
        <v>0</v>
      </c>
      <c r="J704" s="474">
        <v>2000</v>
      </c>
      <c r="K704" s="474">
        <v>0</v>
      </c>
      <c r="L704" s="474">
        <v>0</v>
      </c>
      <c r="M704" s="474">
        <v>0</v>
      </c>
      <c r="N704" s="474">
        <v>0</v>
      </c>
      <c r="O704" s="474">
        <v>2000</v>
      </c>
      <c r="P704" s="62" t="s">
        <v>619</v>
      </c>
    </row>
    <row r="705" spans="1:16" s="69" customFormat="1" ht="39" customHeight="1">
      <c r="A705" s="61">
        <v>57</v>
      </c>
      <c r="B705" s="61" t="s">
        <v>592</v>
      </c>
      <c r="C705" s="64" t="s">
        <v>724</v>
      </c>
      <c r="D705" s="63" t="s">
        <v>631</v>
      </c>
      <c r="E705" s="63" t="s">
        <v>665</v>
      </c>
      <c r="F705" s="61">
        <v>2018</v>
      </c>
      <c r="G705" s="61">
        <v>2020</v>
      </c>
      <c r="H705" s="474">
        <v>2000000</v>
      </c>
      <c r="I705" s="474">
        <v>0</v>
      </c>
      <c r="J705" s="474">
        <v>2000</v>
      </c>
      <c r="K705" s="474">
        <v>0</v>
      </c>
      <c r="L705" s="474">
        <v>0</v>
      </c>
      <c r="M705" s="474">
        <v>0</v>
      </c>
      <c r="N705" s="474">
        <v>0</v>
      </c>
      <c r="O705" s="474">
        <v>2000</v>
      </c>
      <c r="P705" s="62" t="s">
        <v>619</v>
      </c>
    </row>
    <row r="706" spans="1:16" s="69" customFormat="1" ht="39" customHeight="1">
      <c r="A706" s="61">
        <v>58</v>
      </c>
      <c r="B706" s="61" t="s">
        <v>592</v>
      </c>
      <c r="C706" s="64" t="s">
        <v>725</v>
      </c>
      <c r="D706" s="63" t="s">
        <v>631</v>
      </c>
      <c r="E706" s="63" t="s">
        <v>665</v>
      </c>
      <c r="F706" s="61">
        <v>2018</v>
      </c>
      <c r="G706" s="61">
        <v>2020</v>
      </c>
      <c r="H706" s="474">
        <v>2000000</v>
      </c>
      <c r="I706" s="474">
        <v>0</v>
      </c>
      <c r="J706" s="474">
        <v>2000</v>
      </c>
      <c r="K706" s="474">
        <v>0</v>
      </c>
      <c r="L706" s="474">
        <v>0</v>
      </c>
      <c r="M706" s="474">
        <v>0</v>
      </c>
      <c r="N706" s="474">
        <v>0</v>
      </c>
      <c r="O706" s="474">
        <v>2000</v>
      </c>
      <c r="P706" s="62" t="s">
        <v>619</v>
      </c>
    </row>
    <row r="707" spans="1:16" s="69" customFormat="1" ht="39" customHeight="1">
      <c r="A707" s="61">
        <v>59</v>
      </c>
      <c r="B707" s="61" t="s">
        <v>592</v>
      </c>
      <c r="C707" s="64" t="s">
        <v>726</v>
      </c>
      <c r="D707" s="63" t="s">
        <v>645</v>
      </c>
      <c r="E707" s="63" t="s">
        <v>665</v>
      </c>
      <c r="F707" s="61">
        <v>2018</v>
      </c>
      <c r="G707" s="61">
        <v>2020</v>
      </c>
      <c r="H707" s="474">
        <v>1000000</v>
      </c>
      <c r="I707" s="474">
        <v>0</v>
      </c>
      <c r="J707" s="474">
        <v>2000</v>
      </c>
      <c r="K707" s="474">
        <v>0</v>
      </c>
      <c r="L707" s="474">
        <v>0</v>
      </c>
      <c r="M707" s="474">
        <v>0</v>
      </c>
      <c r="N707" s="474">
        <v>0</v>
      </c>
      <c r="O707" s="474">
        <v>2000</v>
      </c>
      <c r="P707" s="62" t="s">
        <v>619</v>
      </c>
    </row>
    <row r="708" spans="1:16" s="69" customFormat="1" ht="39" customHeight="1">
      <c r="A708" s="61">
        <v>60</v>
      </c>
      <c r="B708" s="61" t="s">
        <v>592</v>
      </c>
      <c r="C708" s="64" t="s">
        <v>727</v>
      </c>
      <c r="D708" s="63" t="s">
        <v>645</v>
      </c>
      <c r="E708" s="63" t="s">
        <v>665</v>
      </c>
      <c r="F708" s="61">
        <v>2018</v>
      </c>
      <c r="G708" s="61">
        <v>2020</v>
      </c>
      <c r="H708" s="474">
        <v>1000000</v>
      </c>
      <c r="I708" s="474">
        <v>0</v>
      </c>
      <c r="J708" s="474">
        <v>2000</v>
      </c>
      <c r="K708" s="474">
        <v>0</v>
      </c>
      <c r="L708" s="474">
        <v>0</v>
      </c>
      <c r="M708" s="474">
        <v>0</v>
      </c>
      <c r="N708" s="474">
        <v>0</v>
      </c>
      <c r="O708" s="474">
        <v>2000</v>
      </c>
      <c r="P708" s="62" t="s">
        <v>619</v>
      </c>
    </row>
    <row r="709" spans="1:16" s="69" customFormat="1" ht="39" customHeight="1">
      <c r="A709" s="61">
        <v>61</v>
      </c>
      <c r="B709" s="61" t="s">
        <v>592</v>
      </c>
      <c r="C709" s="64" t="s">
        <v>728</v>
      </c>
      <c r="D709" s="63" t="s">
        <v>645</v>
      </c>
      <c r="E709" s="63" t="s">
        <v>665</v>
      </c>
      <c r="F709" s="61">
        <v>2018</v>
      </c>
      <c r="G709" s="61">
        <v>2020</v>
      </c>
      <c r="H709" s="474">
        <v>5000000</v>
      </c>
      <c r="I709" s="474">
        <v>0</v>
      </c>
      <c r="J709" s="474">
        <v>2000</v>
      </c>
      <c r="K709" s="474">
        <v>0</v>
      </c>
      <c r="L709" s="474">
        <v>0</v>
      </c>
      <c r="M709" s="474">
        <v>0</v>
      </c>
      <c r="N709" s="474">
        <v>0</v>
      </c>
      <c r="O709" s="474">
        <v>2000</v>
      </c>
      <c r="P709" s="62" t="s">
        <v>619</v>
      </c>
    </row>
    <row r="710" spans="1:16" s="69" customFormat="1" ht="39" customHeight="1">
      <c r="A710" s="61">
        <v>62</v>
      </c>
      <c r="B710" s="61" t="s">
        <v>592</v>
      </c>
      <c r="C710" s="64" t="s">
        <v>729</v>
      </c>
      <c r="D710" s="63" t="s">
        <v>653</v>
      </c>
      <c r="E710" s="63" t="s">
        <v>665</v>
      </c>
      <c r="F710" s="61">
        <v>2018</v>
      </c>
      <c r="G710" s="61">
        <v>2020</v>
      </c>
      <c r="H710" s="474">
        <v>2000000</v>
      </c>
      <c r="I710" s="474">
        <v>0</v>
      </c>
      <c r="J710" s="474">
        <v>2000</v>
      </c>
      <c r="K710" s="474">
        <v>0</v>
      </c>
      <c r="L710" s="474">
        <v>0</v>
      </c>
      <c r="M710" s="474">
        <v>0</v>
      </c>
      <c r="N710" s="474">
        <v>0</v>
      </c>
      <c r="O710" s="474">
        <v>2000</v>
      </c>
      <c r="P710" s="62" t="s">
        <v>619</v>
      </c>
    </row>
    <row r="711" spans="1:16" s="69" customFormat="1" ht="39" customHeight="1">
      <c r="A711" s="61">
        <v>63</v>
      </c>
      <c r="B711" s="61" t="s">
        <v>592</v>
      </c>
      <c r="C711" s="64" t="s">
        <v>730</v>
      </c>
      <c r="D711" s="63" t="s">
        <v>632</v>
      </c>
      <c r="E711" s="63" t="s">
        <v>665</v>
      </c>
      <c r="F711" s="61">
        <v>2019</v>
      </c>
      <c r="G711" s="61">
        <v>2020</v>
      </c>
      <c r="H711" s="474">
        <v>2000000</v>
      </c>
      <c r="I711" s="474">
        <v>0</v>
      </c>
      <c r="J711" s="474">
        <v>2000</v>
      </c>
      <c r="K711" s="474">
        <v>0</v>
      </c>
      <c r="L711" s="474">
        <v>0</v>
      </c>
      <c r="M711" s="474">
        <v>0</v>
      </c>
      <c r="N711" s="474">
        <v>0</v>
      </c>
      <c r="O711" s="474">
        <v>2000</v>
      </c>
      <c r="P711" s="62" t="s">
        <v>619</v>
      </c>
    </row>
    <row r="712" spans="1:16" s="69" customFormat="1" ht="39" customHeight="1">
      <c r="A712" s="61">
        <v>64</v>
      </c>
      <c r="B712" s="61" t="s">
        <v>592</v>
      </c>
      <c r="C712" s="64" t="s">
        <v>731</v>
      </c>
      <c r="D712" s="63" t="s">
        <v>632</v>
      </c>
      <c r="E712" s="63" t="s">
        <v>665</v>
      </c>
      <c r="F712" s="61">
        <v>2019</v>
      </c>
      <c r="G712" s="61">
        <v>2020</v>
      </c>
      <c r="H712" s="474">
        <v>2000000</v>
      </c>
      <c r="I712" s="474">
        <v>0</v>
      </c>
      <c r="J712" s="474">
        <v>2000</v>
      </c>
      <c r="K712" s="474">
        <v>0</v>
      </c>
      <c r="L712" s="474">
        <v>0</v>
      </c>
      <c r="M712" s="474">
        <v>0</v>
      </c>
      <c r="N712" s="474">
        <v>0</v>
      </c>
      <c r="O712" s="474">
        <v>2000</v>
      </c>
      <c r="P712" s="62" t="s">
        <v>619</v>
      </c>
    </row>
    <row r="713" spans="1:16" s="69" customFormat="1" ht="39" customHeight="1">
      <c r="A713" s="61">
        <v>65</v>
      </c>
      <c r="B713" s="61" t="s">
        <v>592</v>
      </c>
      <c r="C713" s="64" t="s">
        <v>732</v>
      </c>
      <c r="D713" s="63" t="s">
        <v>652</v>
      </c>
      <c r="E713" s="63" t="s">
        <v>665</v>
      </c>
      <c r="F713" s="61">
        <v>2018</v>
      </c>
      <c r="G713" s="61">
        <v>2020</v>
      </c>
      <c r="H713" s="474">
        <v>2000000</v>
      </c>
      <c r="I713" s="474">
        <v>0</v>
      </c>
      <c r="J713" s="474">
        <v>2000</v>
      </c>
      <c r="K713" s="474">
        <v>0</v>
      </c>
      <c r="L713" s="474">
        <v>0</v>
      </c>
      <c r="M713" s="474">
        <v>0</v>
      </c>
      <c r="N713" s="474">
        <v>0</v>
      </c>
      <c r="O713" s="474">
        <v>2000</v>
      </c>
      <c r="P713" s="62" t="s">
        <v>619</v>
      </c>
    </row>
    <row r="714" spans="1:16" s="69" customFormat="1" ht="39" customHeight="1">
      <c r="A714" s="61">
        <v>66</v>
      </c>
      <c r="B714" s="61" t="s">
        <v>592</v>
      </c>
      <c r="C714" s="64" t="s">
        <v>733</v>
      </c>
      <c r="D714" s="63" t="s">
        <v>633</v>
      </c>
      <c r="E714" s="63" t="s">
        <v>665</v>
      </c>
      <c r="F714" s="61">
        <v>2019</v>
      </c>
      <c r="G714" s="61">
        <v>2020</v>
      </c>
      <c r="H714" s="474">
        <v>2000000</v>
      </c>
      <c r="I714" s="474">
        <v>0</v>
      </c>
      <c r="J714" s="474">
        <v>2000</v>
      </c>
      <c r="K714" s="474">
        <v>0</v>
      </c>
      <c r="L714" s="474">
        <v>0</v>
      </c>
      <c r="M714" s="474">
        <v>0</v>
      </c>
      <c r="N714" s="474">
        <v>0</v>
      </c>
      <c r="O714" s="474">
        <v>2000</v>
      </c>
      <c r="P714" s="62" t="s">
        <v>619</v>
      </c>
    </row>
    <row r="715" spans="1:16" s="69" customFormat="1" ht="39" customHeight="1">
      <c r="A715" s="61">
        <v>67</v>
      </c>
      <c r="B715" s="61" t="s">
        <v>592</v>
      </c>
      <c r="C715" s="64" t="s">
        <v>734</v>
      </c>
      <c r="D715" s="63" t="s">
        <v>651</v>
      </c>
      <c r="E715" s="63" t="s">
        <v>665</v>
      </c>
      <c r="F715" s="61">
        <v>2019</v>
      </c>
      <c r="G715" s="61">
        <v>2020</v>
      </c>
      <c r="H715" s="474">
        <v>2000000</v>
      </c>
      <c r="I715" s="474">
        <v>0</v>
      </c>
      <c r="J715" s="474">
        <v>2000</v>
      </c>
      <c r="K715" s="474">
        <v>0</v>
      </c>
      <c r="L715" s="474">
        <v>0</v>
      </c>
      <c r="M715" s="474">
        <v>0</v>
      </c>
      <c r="N715" s="474">
        <v>0</v>
      </c>
      <c r="O715" s="474">
        <v>2000</v>
      </c>
      <c r="P715" s="62" t="s">
        <v>619</v>
      </c>
    </row>
    <row r="716" spans="1:16" s="69" customFormat="1" ht="39" customHeight="1">
      <c r="A716" s="61">
        <v>68</v>
      </c>
      <c r="B716" s="61" t="s">
        <v>592</v>
      </c>
      <c r="C716" s="64" t="s">
        <v>735</v>
      </c>
      <c r="D716" s="63" t="s">
        <v>650</v>
      </c>
      <c r="E716" s="63" t="s">
        <v>665</v>
      </c>
      <c r="F716" s="61">
        <v>2019</v>
      </c>
      <c r="G716" s="61">
        <v>2020</v>
      </c>
      <c r="H716" s="474">
        <v>2000000</v>
      </c>
      <c r="I716" s="474">
        <v>0</v>
      </c>
      <c r="J716" s="474">
        <v>2000</v>
      </c>
      <c r="K716" s="474">
        <v>0</v>
      </c>
      <c r="L716" s="474">
        <v>0</v>
      </c>
      <c r="M716" s="474">
        <v>0</v>
      </c>
      <c r="N716" s="474">
        <v>0</v>
      </c>
      <c r="O716" s="474">
        <v>2000</v>
      </c>
      <c r="P716" s="62" t="s">
        <v>619</v>
      </c>
    </row>
    <row r="717" spans="1:16" s="69" customFormat="1" ht="39" customHeight="1">
      <c r="A717" s="61">
        <v>69</v>
      </c>
      <c r="B717" s="61" t="s">
        <v>592</v>
      </c>
      <c r="C717" s="64" t="s">
        <v>736</v>
      </c>
      <c r="D717" s="63" t="s">
        <v>649</v>
      </c>
      <c r="E717" s="63" t="s">
        <v>665</v>
      </c>
      <c r="F717" s="61">
        <v>2019</v>
      </c>
      <c r="G717" s="61">
        <v>2020</v>
      </c>
      <c r="H717" s="474">
        <v>1000000</v>
      </c>
      <c r="I717" s="474">
        <v>0</v>
      </c>
      <c r="J717" s="474">
        <v>2000</v>
      </c>
      <c r="K717" s="474">
        <v>0</v>
      </c>
      <c r="L717" s="474">
        <v>0</v>
      </c>
      <c r="M717" s="474">
        <v>0</v>
      </c>
      <c r="N717" s="474">
        <v>0</v>
      </c>
      <c r="O717" s="474">
        <v>2000</v>
      </c>
      <c r="P717" s="62" t="s">
        <v>619</v>
      </c>
    </row>
    <row r="718" spans="1:16" s="69" customFormat="1" ht="39" customHeight="1">
      <c r="A718" s="61">
        <v>70</v>
      </c>
      <c r="B718" s="61" t="s">
        <v>592</v>
      </c>
      <c r="C718" s="64" t="s">
        <v>737</v>
      </c>
      <c r="D718" s="63" t="s">
        <v>620</v>
      </c>
      <c r="E718" s="63" t="s">
        <v>665</v>
      </c>
      <c r="F718" s="61">
        <v>2019</v>
      </c>
      <c r="G718" s="61">
        <v>2020</v>
      </c>
      <c r="H718" s="474">
        <v>2000000</v>
      </c>
      <c r="I718" s="474">
        <v>0</v>
      </c>
      <c r="J718" s="474">
        <v>2000</v>
      </c>
      <c r="K718" s="474">
        <v>0</v>
      </c>
      <c r="L718" s="474">
        <v>0</v>
      </c>
      <c r="M718" s="474">
        <v>0</v>
      </c>
      <c r="N718" s="474">
        <v>0</v>
      </c>
      <c r="O718" s="474">
        <v>2000</v>
      </c>
      <c r="P718" s="62" t="s">
        <v>619</v>
      </c>
    </row>
    <row r="719" spans="1:16" s="69" customFormat="1" ht="39" customHeight="1" thickBot="1">
      <c r="A719" s="225">
        <v>71</v>
      </c>
      <c r="B719" s="225" t="s">
        <v>592</v>
      </c>
      <c r="C719" s="261" t="s">
        <v>738</v>
      </c>
      <c r="D719" s="65" t="s">
        <v>648</v>
      </c>
      <c r="E719" s="65" t="s">
        <v>665</v>
      </c>
      <c r="F719" s="225">
        <v>2019</v>
      </c>
      <c r="G719" s="225">
        <v>2020</v>
      </c>
      <c r="H719" s="456">
        <v>2000000</v>
      </c>
      <c r="I719" s="456">
        <v>0</v>
      </c>
      <c r="J719" s="456">
        <v>2000</v>
      </c>
      <c r="K719" s="456">
        <v>0</v>
      </c>
      <c r="L719" s="456">
        <v>0</v>
      </c>
      <c r="M719" s="456">
        <v>0</v>
      </c>
      <c r="N719" s="456">
        <v>0</v>
      </c>
      <c r="O719" s="456">
        <v>2000</v>
      </c>
      <c r="P719" s="262" t="s">
        <v>619</v>
      </c>
    </row>
    <row r="720" spans="1:16" s="446" customFormat="1" ht="30" customHeight="1" thickBot="1">
      <c r="A720" s="775" t="s">
        <v>31</v>
      </c>
      <c r="B720" s="776"/>
      <c r="C720" s="776"/>
      <c r="D720" s="776"/>
      <c r="E720" s="776"/>
      <c r="F720" s="776"/>
      <c r="G720" s="777"/>
      <c r="H720" s="449">
        <f>SUM(H649:H719)</f>
        <v>2681181053.2799997</v>
      </c>
      <c r="I720" s="449">
        <f t="shared" ref="I720:N720" si="24">SUM(I649:I719)</f>
        <v>591561158.66000009</v>
      </c>
      <c r="J720" s="449">
        <f t="shared" si="24"/>
        <v>221096253.49000001</v>
      </c>
      <c r="K720" s="449">
        <f t="shared" si="24"/>
        <v>0</v>
      </c>
      <c r="L720" s="449">
        <f t="shared" si="24"/>
        <v>23061592.93</v>
      </c>
      <c r="M720" s="449">
        <f t="shared" si="24"/>
        <v>21887295</v>
      </c>
      <c r="N720" s="449">
        <f t="shared" si="24"/>
        <v>48041415.439999998</v>
      </c>
      <c r="O720" s="449">
        <v>112962365.56</v>
      </c>
      <c r="P720" s="543"/>
    </row>
    <row r="721" spans="1:16" ht="16.5" thickBot="1">
      <c r="A721" s="572"/>
      <c r="B721" s="123"/>
      <c r="C721" s="579"/>
      <c r="D721" s="579"/>
      <c r="E721" s="579"/>
      <c r="F721" s="123"/>
      <c r="G721" s="123"/>
      <c r="H721" s="505"/>
      <c r="I721" s="505"/>
      <c r="J721" s="505"/>
      <c r="K721" s="505"/>
      <c r="L721" s="505"/>
      <c r="M721" s="505"/>
      <c r="N721" s="505"/>
      <c r="O721" s="505"/>
      <c r="P721" s="534"/>
    </row>
    <row r="722" spans="1:16" s="43" customFormat="1" ht="30" customHeight="1" thickBot="1">
      <c r="A722" s="781" t="s">
        <v>899</v>
      </c>
      <c r="B722" s="782"/>
      <c r="C722" s="782"/>
      <c r="D722" s="782"/>
      <c r="E722" s="782"/>
      <c r="F722" s="782"/>
      <c r="G722" s="782"/>
      <c r="H722" s="782"/>
      <c r="I722" s="782"/>
      <c r="J722" s="782"/>
      <c r="K722" s="782"/>
      <c r="L722" s="782"/>
      <c r="M722" s="782"/>
      <c r="N722" s="782"/>
      <c r="O722" s="782"/>
      <c r="P722" s="783"/>
    </row>
    <row r="723" spans="1:16" s="69" customFormat="1" ht="40.5" customHeight="1">
      <c r="A723" s="222">
        <v>1</v>
      </c>
      <c r="B723" s="222" t="s">
        <v>898</v>
      </c>
      <c r="C723" s="256" t="s">
        <v>881</v>
      </c>
      <c r="D723" s="255" t="s">
        <v>900</v>
      </c>
      <c r="E723" s="255" t="s">
        <v>882</v>
      </c>
      <c r="F723" s="279">
        <v>43466</v>
      </c>
      <c r="G723" s="279">
        <v>43830</v>
      </c>
      <c r="H723" s="455">
        <v>119994</v>
      </c>
      <c r="I723" s="455"/>
      <c r="J723" s="455">
        <v>119994</v>
      </c>
      <c r="K723" s="455"/>
      <c r="L723" s="455">
        <v>54720</v>
      </c>
      <c r="M723" s="455"/>
      <c r="N723" s="455"/>
      <c r="O723" s="465"/>
      <c r="P723" s="288"/>
    </row>
    <row r="724" spans="1:16" s="69" customFormat="1" ht="40.5" customHeight="1">
      <c r="A724" s="61">
        <v>2</v>
      </c>
      <c r="B724" s="222" t="s">
        <v>898</v>
      </c>
      <c r="C724" s="64" t="s">
        <v>883</v>
      </c>
      <c r="D724" s="255" t="s">
        <v>900</v>
      </c>
      <c r="E724" s="63" t="s">
        <v>882</v>
      </c>
      <c r="F724" s="283">
        <v>43466</v>
      </c>
      <c r="G724" s="283">
        <v>43830</v>
      </c>
      <c r="H724" s="474">
        <v>21497</v>
      </c>
      <c r="I724" s="474"/>
      <c r="J724" s="474">
        <v>21497</v>
      </c>
      <c r="K724" s="474"/>
      <c r="L724" s="474">
        <v>13106</v>
      </c>
      <c r="M724" s="474"/>
      <c r="N724" s="474"/>
      <c r="O724" s="467"/>
      <c r="P724" s="62"/>
    </row>
    <row r="725" spans="1:16" s="69" customFormat="1" ht="40.5" customHeight="1">
      <c r="A725" s="61">
        <v>3</v>
      </c>
      <c r="B725" s="222" t="s">
        <v>898</v>
      </c>
      <c r="C725" s="64" t="s">
        <v>884</v>
      </c>
      <c r="D725" s="255" t="s">
        <v>900</v>
      </c>
      <c r="E725" s="63" t="s">
        <v>882</v>
      </c>
      <c r="F725" s="283">
        <v>43466</v>
      </c>
      <c r="G725" s="283">
        <v>43830</v>
      </c>
      <c r="H725" s="474">
        <v>1998</v>
      </c>
      <c r="I725" s="474"/>
      <c r="J725" s="474">
        <v>1998</v>
      </c>
      <c r="K725" s="474"/>
      <c r="L725" s="474">
        <v>867</v>
      </c>
      <c r="M725" s="474"/>
      <c r="N725" s="474"/>
      <c r="O725" s="467"/>
      <c r="P725" s="62"/>
    </row>
    <row r="726" spans="1:16" s="69" customFormat="1" ht="40.5" customHeight="1">
      <c r="A726" s="61">
        <v>4</v>
      </c>
      <c r="B726" s="222" t="s">
        <v>898</v>
      </c>
      <c r="C726" s="64" t="s">
        <v>885</v>
      </c>
      <c r="D726" s="255" t="s">
        <v>900</v>
      </c>
      <c r="E726" s="63" t="s">
        <v>882</v>
      </c>
      <c r="F726" s="283">
        <v>43466</v>
      </c>
      <c r="G726" s="283">
        <v>43830</v>
      </c>
      <c r="H726" s="474">
        <v>34996</v>
      </c>
      <c r="I726" s="474"/>
      <c r="J726" s="474">
        <v>34996</v>
      </c>
      <c r="K726" s="474"/>
      <c r="L726" s="474">
        <v>24950</v>
      </c>
      <c r="M726" s="474"/>
      <c r="N726" s="474"/>
      <c r="O726" s="467"/>
      <c r="P726" s="62"/>
    </row>
    <row r="727" spans="1:16" s="69" customFormat="1" ht="40.5" customHeight="1">
      <c r="A727" s="61">
        <v>5</v>
      </c>
      <c r="B727" s="222" t="s">
        <v>898</v>
      </c>
      <c r="C727" s="64" t="s">
        <v>886</v>
      </c>
      <c r="D727" s="255" t="s">
        <v>900</v>
      </c>
      <c r="E727" s="63" t="s">
        <v>882</v>
      </c>
      <c r="F727" s="283">
        <v>43466</v>
      </c>
      <c r="G727" s="283">
        <v>43830</v>
      </c>
      <c r="H727" s="474">
        <v>1999</v>
      </c>
      <c r="I727" s="474"/>
      <c r="J727" s="474">
        <v>1999</v>
      </c>
      <c r="K727" s="474"/>
      <c r="L727" s="474">
        <v>1000</v>
      </c>
      <c r="M727" s="474"/>
      <c r="N727" s="474"/>
      <c r="O727" s="467"/>
      <c r="P727" s="62"/>
    </row>
    <row r="728" spans="1:16" s="69" customFormat="1" ht="40.5" customHeight="1">
      <c r="A728" s="61">
        <v>6</v>
      </c>
      <c r="B728" s="222" t="s">
        <v>898</v>
      </c>
      <c r="C728" s="64" t="s">
        <v>887</v>
      </c>
      <c r="D728" s="255" t="s">
        <v>900</v>
      </c>
      <c r="E728" s="63" t="s">
        <v>882</v>
      </c>
      <c r="F728" s="283">
        <v>43466</v>
      </c>
      <c r="G728" s="283">
        <v>43830</v>
      </c>
      <c r="H728" s="474">
        <v>75988</v>
      </c>
      <c r="I728" s="474"/>
      <c r="J728" s="474">
        <v>75988</v>
      </c>
      <c r="K728" s="474"/>
      <c r="L728" s="474">
        <v>26303</v>
      </c>
      <c r="M728" s="474"/>
      <c r="N728" s="474"/>
      <c r="O728" s="467"/>
      <c r="P728" s="62"/>
    </row>
    <row r="729" spans="1:16" s="69" customFormat="1" ht="40.5" customHeight="1">
      <c r="A729" s="61">
        <v>7</v>
      </c>
      <c r="B729" s="222" t="s">
        <v>898</v>
      </c>
      <c r="C729" s="64" t="s">
        <v>888</v>
      </c>
      <c r="D729" s="255" t="s">
        <v>900</v>
      </c>
      <c r="E729" s="63" t="s">
        <v>882</v>
      </c>
      <c r="F729" s="283">
        <v>43466</v>
      </c>
      <c r="G729" s="283">
        <v>43830</v>
      </c>
      <c r="H729" s="474">
        <v>59995</v>
      </c>
      <c r="I729" s="474"/>
      <c r="J729" s="474">
        <v>59995</v>
      </c>
      <c r="K729" s="474"/>
      <c r="L729" s="474">
        <v>20817</v>
      </c>
      <c r="M729" s="474"/>
      <c r="N729" s="474"/>
      <c r="O729" s="467"/>
      <c r="P729" s="62"/>
    </row>
    <row r="730" spans="1:16" s="69" customFormat="1" ht="40.5" customHeight="1">
      <c r="A730" s="61">
        <v>8</v>
      </c>
      <c r="B730" s="222" t="s">
        <v>898</v>
      </c>
      <c r="C730" s="64" t="s">
        <v>889</v>
      </c>
      <c r="D730" s="255" t="s">
        <v>900</v>
      </c>
      <c r="E730" s="63" t="s">
        <v>882</v>
      </c>
      <c r="F730" s="283">
        <v>43466</v>
      </c>
      <c r="G730" s="283">
        <v>43830</v>
      </c>
      <c r="H730" s="474">
        <v>19996</v>
      </c>
      <c r="I730" s="474"/>
      <c r="J730" s="474">
        <v>19996</v>
      </c>
      <c r="K730" s="474"/>
      <c r="L730" s="474">
        <v>6295</v>
      </c>
      <c r="M730" s="474"/>
      <c r="N730" s="474"/>
      <c r="O730" s="467"/>
      <c r="P730" s="62"/>
    </row>
    <row r="731" spans="1:16" s="69" customFormat="1" ht="40.5" customHeight="1">
      <c r="A731" s="61">
        <v>9</v>
      </c>
      <c r="B731" s="222" t="s">
        <v>898</v>
      </c>
      <c r="C731" s="64" t="s">
        <v>890</v>
      </c>
      <c r="D731" s="255" t="s">
        <v>900</v>
      </c>
      <c r="E731" s="63" t="s">
        <v>882</v>
      </c>
      <c r="F731" s="283">
        <v>43466</v>
      </c>
      <c r="G731" s="283">
        <v>43830</v>
      </c>
      <c r="H731" s="474">
        <v>19996</v>
      </c>
      <c r="I731" s="474"/>
      <c r="J731" s="474">
        <v>19996</v>
      </c>
      <c r="K731" s="474"/>
      <c r="L731" s="474">
        <v>15331</v>
      </c>
      <c r="M731" s="474"/>
      <c r="N731" s="474"/>
      <c r="O731" s="467"/>
      <c r="P731" s="62"/>
    </row>
    <row r="732" spans="1:16" s="69" customFormat="1" ht="40.5" customHeight="1">
      <c r="A732" s="61">
        <v>10</v>
      </c>
      <c r="B732" s="222" t="s">
        <v>898</v>
      </c>
      <c r="C732" s="64" t="s">
        <v>891</v>
      </c>
      <c r="D732" s="255" t="s">
        <v>900</v>
      </c>
      <c r="E732" s="63" t="s">
        <v>882</v>
      </c>
      <c r="F732" s="283">
        <v>43466</v>
      </c>
      <c r="G732" s="283">
        <v>43830</v>
      </c>
      <c r="H732" s="474">
        <v>1999</v>
      </c>
      <c r="I732" s="474"/>
      <c r="J732" s="474">
        <v>1999</v>
      </c>
      <c r="K732" s="474"/>
      <c r="L732" s="474">
        <v>1385</v>
      </c>
      <c r="M732" s="474"/>
      <c r="N732" s="474"/>
      <c r="O732" s="467"/>
      <c r="P732" s="62"/>
    </row>
    <row r="733" spans="1:16" s="69" customFormat="1" ht="40.5" customHeight="1">
      <c r="A733" s="61">
        <v>11</v>
      </c>
      <c r="B733" s="222" t="s">
        <v>898</v>
      </c>
      <c r="C733" s="64" t="s">
        <v>892</v>
      </c>
      <c r="D733" s="255" t="s">
        <v>900</v>
      </c>
      <c r="E733" s="63" t="s">
        <v>882</v>
      </c>
      <c r="F733" s="283">
        <v>43466</v>
      </c>
      <c r="G733" s="283">
        <v>43830</v>
      </c>
      <c r="H733" s="474">
        <v>84996</v>
      </c>
      <c r="I733" s="474"/>
      <c r="J733" s="474">
        <v>84996</v>
      </c>
      <c r="K733" s="474"/>
      <c r="L733" s="474">
        <v>42498</v>
      </c>
      <c r="M733" s="474"/>
      <c r="N733" s="474"/>
      <c r="O733" s="467"/>
      <c r="P733" s="62"/>
    </row>
    <row r="734" spans="1:16" s="69" customFormat="1" ht="40.5" customHeight="1">
      <c r="A734" s="61">
        <v>12</v>
      </c>
      <c r="B734" s="222" t="s">
        <v>898</v>
      </c>
      <c r="C734" s="64" t="s">
        <v>893</v>
      </c>
      <c r="D734" s="255" t="s">
        <v>900</v>
      </c>
      <c r="E734" s="63" t="s">
        <v>882</v>
      </c>
      <c r="F734" s="283">
        <v>43466</v>
      </c>
      <c r="G734" s="283">
        <v>43830</v>
      </c>
      <c r="H734" s="474">
        <v>4998</v>
      </c>
      <c r="I734" s="474"/>
      <c r="J734" s="474">
        <v>4998</v>
      </c>
      <c r="K734" s="474"/>
      <c r="L734" s="474">
        <v>3332</v>
      </c>
      <c r="M734" s="474"/>
      <c r="N734" s="474"/>
      <c r="O734" s="467"/>
      <c r="P734" s="62"/>
    </row>
    <row r="735" spans="1:16" s="69" customFormat="1" ht="40.5" customHeight="1">
      <c r="A735" s="61">
        <v>13</v>
      </c>
      <c r="B735" s="222" t="s">
        <v>898</v>
      </c>
      <c r="C735" s="64" t="s">
        <v>894</v>
      </c>
      <c r="D735" s="255" t="s">
        <v>900</v>
      </c>
      <c r="E735" s="63" t="s">
        <v>882</v>
      </c>
      <c r="F735" s="283">
        <v>43497</v>
      </c>
      <c r="G735" s="283">
        <v>43830</v>
      </c>
      <c r="H735" s="474">
        <v>200000</v>
      </c>
      <c r="I735" s="474"/>
      <c r="J735" s="474">
        <v>200000</v>
      </c>
      <c r="K735" s="474"/>
      <c r="L735" s="474">
        <v>200000</v>
      </c>
      <c r="M735" s="474"/>
      <c r="N735" s="474"/>
      <c r="O735" s="467"/>
      <c r="P735" s="62"/>
    </row>
    <row r="736" spans="1:16" s="69" customFormat="1" ht="40.5" customHeight="1">
      <c r="A736" s="61">
        <v>14</v>
      </c>
      <c r="B736" s="222" t="s">
        <v>898</v>
      </c>
      <c r="C736" s="64" t="s">
        <v>895</v>
      </c>
      <c r="D736" s="255" t="s">
        <v>900</v>
      </c>
      <c r="E736" s="63" t="s">
        <v>882</v>
      </c>
      <c r="F736" s="283">
        <v>43497</v>
      </c>
      <c r="G736" s="283">
        <v>43830</v>
      </c>
      <c r="H736" s="474">
        <v>730</v>
      </c>
      <c r="I736" s="474"/>
      <c r="J736" s="474">
        <v>730</v>
      </c>
      <c r="K736" s="474"/>
      <c r="L736" s="474">
        <v>0</v>
      </c>
      <c r="M736" s="474"/>
      <c r="N736" s="474"/>
      <c r="O736" s="467"/>
      <c r="P736" s="62"/>
    </row>
    <row r="737" spans="1:17" s="69" customFormat="1" ht="40.5" customHeight="1">
      <c r="A737" s="61">
        <v>15</v>
      </c>
      <c r="B737" s="222" t="s">
        <v>898</v>
      </c>
      <c r="C737" s="64" t="s">
        <v>896</v>
      </c>
      <c r="D737" s="255" t="s">
        <v>900</v>
      </c>
      <c r="E737" s="63" t="s">
        <v>882</v>
      </c>
      <c r="F737" s="283">
        <v>43497</v>
      </c>
      <c r="G737" s="283">
        <v>43830</v>
      </c>
      <c r="H737" s="474">
        <v>387844</v>
      </c>
      <c r="I737" s="474"/>
      <c r="J737" s="474">
        <v>387844</v>
      </c>
      <c r="K737" s="474"/>
      <c r="L737" s="474">
        <v>0</v>
      </c>
      <c r="M737" s="474"/>
      <c r="N737" s="474"/>
      <c r="O737" s="467"/>
      <c r="P737" s="62"/>
    </row>
    <row r="738" spans="1:17" s="69" customFormat="1" ht="40.5" customHeight="1" thickBot="1">
      <c r="A738" s="225">
        <v>16</v>
      </c>
      <c r="B738" s="222" t="s">
        <v>898</v>
      </c>
      <c r="C738" s="261" t="s">
        <v>897</v>
      </c>
      <c r="D738" s="255" t="s">
        <v>900</v>
      </c>
      <c r="E738" s="65" t="s">
        <v>882</v>
      </c>
      <c r="F738" s="286">
        <v>43497</v>
      </c>
      <c r="G738" s="286">
        <v>43830</v>
      </c>
      <c r="H738" s="456">
        <v>2000000</v>
      </c>
      <c r="I738" s="456"/>
      <c r="J738" s="456">
        <v>2000000</v>
      </c>
      <c r="K738" s="456"/>
      <c r="L738" s="456">
        <v>0</v>
      </c>
      <c r="M738" s="456"/>
      <c r="N738" s="456"/>
      <c r="O738" s="469"/>
      <c r="P738" s="262"/>
    </row>
    <row r="739" spans="1:17" s="441" customFormat="1" ht="30" customHeight="1" thickBot="1">
      <c r="A739" s="775" t="s">
        <v>31</v>
      </c>
      <c r="B739" s="776"/>
      <c r="C739" s="776"/>
      <c r="D739" s="776"/>
      <c r="E739" s="776"/>
      <c r="F739" s="776"/>
      <c r="G739" s="777"/>
      <c r="H739" s="449">
        <f>SUM(H723:H738)</f>
        <v>3037026</v>
      </c>
      <c r="I739" s="449">
        <f t="shared" ref="I739:L739" si="25">SUM(I723:I738)</f>
        <v>0</v>
      </c>
      <c r="J739" s="449">
        <f t="shared" si="25"/>
        <v>3037026</v>
      </c>
      <c r="K739" s="449">
        <f t="shared" si="25"/>
        <v>0</v>
      </c>
      <c r="L739" s="449">
        <f t="shared" si="25"/>
        <v>410604</v>
      </c>
      <c r="M739" s="45"/>
      <c r="N739" s="45"/>
      <c r="O739" s="45"/>
      <c r="P739" s="543"/>
    </row>
    <row r="740" spans="1:17" ht="16.5" thickBot="1">
      <c r="A740" s="572"/>
      <c r="B740" s="123"/>
      <c r="C740" s="579"/>
      <c r="D740" s="579"/>
      <c r="E740" s="579"/>
      <c r="F740" s="123"/>
      <c r="G740" s="123"/>
      <c r="H740" s="505"/>
      <c r="I740" s="505"/>
      <c r="J740" s="505"/>
      <c r="K740" s="505"/>
      <c r="L740" s="505"/>
      <c r="M740" s="505"/>
      <c r="N740" s="505"/>
      <c r="O740" s="505"/>
      <c r="P740" s="534"/>
    </row>
    <row r="741" spans="1:17" ht="30" customHeight="1" thickBot="1">
      <c r="A741" s="781" t="s">
        <v>812</v>
      </c>
      <c r="B741" s="782"/>
      <c r="C741" s="782"/>
      <c r="D741" s="782"/>
      <c r="E741" s="782"/>
      <c r="F741" s="782"/>
      <c r="G741" s="782"/>
      <c r="H741" s="782"/>
      <c r="I741" s="782"/>
      <c r="J741" s="782"/>
      <c r="K741" s="782"/>
      <c r="L741" s="782"/>
      <c r="M741" s="782"/>
      <c r="N741" s="782"/>
      <c r="O741" s="782"/>
      <c r="P741" s="783"/>
      <c r="Q741" s="42"/>
    </row>
    <row r="742" spans="1:17" s="69" customFormat="1" ht="54" customHeight="1">
      <c r="A742" s="222">
        <v>1</v>
      </c>
      <c r="B742" s="255" t="s">
        <v>142</v>
      </c>
      <c r="C742" s="256" t="s">
        <v>813</v>
      </c>
      <c r="D742" s="255" t="s">
        <v>436</v>
      </c>
      <c r="E742" s="255" t="s">
        <v>814</v>
      </c>
      <c r="F742" s="279">
        <v>41653</v>
      </c>
      <c r="G742" s="278" t="s">
        <v>815</v>
      </c>
      <c r="H742" s="455">
        <v>23396985.4014</v>
      </c>
      <c r="I742" s="455">
        <v>15182162.98</v>
      </c>
      <c r="J742" s="455">
        <v>8214822.4213999994</v>
      </c>
      <c r="K742" s="455"/>
      <c r="L742" s="455">
        <v>814391.06</v>
      </c>
      <c r="M742" s="455">
        <v>2466810.4537999998</v>
      </c>
      <c r="N742" s="455">
        <v>2466810.4537999998</v>
      </c>
      <c r="O742" s="455">
        <v>2466810.4537999998</v>
      </c>
      <c r="P742" s="288" t="s">
        <v>816</v>
      </c>
      <c r="Q742" s="281"/>
    </row>
    <row r="743" spans="1:17" s="69" customFormat="1" ht="54" customHeight="1">
      <c r="A743" s="61">
        <v>2</v>
      </c>
      <c r="B743" s="255" t="s">
        <v>142</v>
      </c>
      <c r="C743" s="64" t="s">
        <v>817</v>
      </c>
      <c r="D743" s="63" t="s">
        <v>436</v>
      </c>
      <c r="E743" s="63" t="s">
        <v>814</v>
      </c>
      <c r="F743" s="283">
        <v>41656</v>
      </c>
      <c r="G743" s="282" t="s">
        <v>818</v>
      </c>
      <c r="H743" s="474">
        <v>4240374.3443999998</v>
      </c>
      <c r="I743" s="474">
        <v>3226730.4</v>
      </c>
      <c r="J743" s="474">
        <v>1013643.9443999999</v>
      </c>
      <c r="K743" s="474"/>
      <c r="L743" s="474">
        <v>0</v>
      </c>
      <c r="M743" s="474">
        <v>337881.31479999999</v>
      </c>
      <c r="N743" s="474">
        <v>337881.31479999999</v>
      </c>
      <c r="O743" s="474">
        <v>337881.31479999999</v>
      </c>
      <c r="P743" s="62" t="s">
        <v>816</v>
      </c>
    </row>
    <row r="744" spans="1:17" s="69" customFormat="1" ht="54" customHeight="1">
      <c r="A744" s="61">
        <v>3</v>
      </c>
      <c r="B744" s="255" t="s">
        <v>142</v>
      </c>
      <c r="C744" s="64" t="s">
        <v>819</v>
      </c>
      <c r="D744" s="63" t="s">
        <v>436</v>
      </c>
      <c r="E744" s="63" t="s">
        <v>814</v>
      </c>
      <c r="F744" s="283">
        <v>41652</v>
      </c>
      <c r="G744" s="282" t="s">
        <v>820</v>
      </c>
      <c r="H744" s="474">
        <v>7120214.0932</v>
      </c>
      <c r="I744" s="474">
        <v>6612799.4100000001</v>
      </c>
      <c r="J744" s="474">
        <v>507414.68319999985</v>
      </c>
      <c r="K744" s="474"/>
      <c r="L744" s="474">
        <v>0</v>
      </c>
      <c r="M744" s="474">
        <v>169138.22773333327</v>
      </c>
      <c r="N744" s="474">
        <v>169138.22773333327</v>
      </c>
      <c r="O744" s="474">
        <v>169138.22773333327</v>
      </c>
      <c r="P744" s="62" t="s">
        <v>821</v>
      </c>
    </row>
    <row r="745" spans="1:17" s="69" customFormat="1" ht="54" customHeight="1">
      <c r="A745" s="61">
        <v>4</v>
      </c>
      <c r="B745" s="255" t="s">
        <v>142</v>
      </c>
      <c r="C745" s="64" t="s">
        <v>822</v>
      </c>
      <c r="D745" s="63" t="s">
        <v>436</v>
      </c>
      <c r="E745" s="63" t="s">
        <v>823</v>
      </c>
      <c r="F745" s="283">
        <v>42020</v>
      </c>
      <c r="G745" s="282" t="s">
        <v>824</v>
      </c>
      <c r="H745" s="474">
        <v>706836.3</v>
      </c>
      <c r="I745" s="474">
        <v>279760</v>
      </c>
      <c r="J745" s="474">
        <v>427076.30000000005</v>
      </c>
      <c r="K745" s="474"/>
      <c r="L745" s="474">
        <v>0</v>
      </c>
      <c r="M745" s="474">
        <v>142358.76666666669</v>
      </c>
      <c r="N745" s="474">
        <v>142358.76666666669</v>
      </c>
      <c r="O745" s="474">
        <v>142358.76666666669</v>
      </c>
      <c r="P745" s="62" t="s">
        <v>825</v>
      </c>
    </row>
    <row r="746" spans="1:17" s="69" customFormat="1" ht="54" customHeight="1">
      <c r="A746" s="61">
        <v>5</v>
      </c>
      <c r="B746" s="255" t="s">
        <v>142</v>
      </c>
      <c r="C746" s="64" t="s">
        <v>826</v>
      </c>
      <c r="D746" s="63" t="s">
        <v>436</v>
      </c>
      <c r="E746" s="63" t="s">
        <v>814</v>
      </c>
      <c r="F746" s="283">
        <v>42206</v>
      </c>
      <c r="G746" s="282" t="s">
        <v>827</v>
      </c>
      <c r="H746" s="474">
        <v>24704061.9142</v>
      </c>
      <c r="I746" s="474">
        <v>17201264.82</v>
      </c>
      <c r="J746" s="474">
        <v>7502797.0942000002</v>
      </c>
      <c r="K746" s="474"/>
      <c r="L746" s="474">
        <v>1502275.06</v>
      </c>
      <c r="M746" s="474">
        <v>2000174.0114</v>
      </c>
      <c r="N746" s="474">
        <v>2000174.0114</v>
      </c>
      <c r="O746" s="474">
        <v>2000174.0114</v>
      </c>
      <c r="P746" s="62" t="s">
        <v>828</v>
      </c>
    </row>
    <row r="747" spans="1:17" s="69" customFormat="1" ht="54" customHeight="1">
      <c r="A747" s="61">
        <v>6</v>
      </c>
      <c r="B747" s="255" t="s">
        <v>142</v>
      </c>
      <c r="C747" s="64" t="s">
        <v>829</v>
      </c>
      <c r="D747" s="63" t="s">
        <v>436</v>
      </c>
      <c r="E747" s="63" t="s">
        <v>814</v>
      </c>
      <c r="F747" s="283">
        <v>42206</v>
      </c>
      <c r="G747" s="282" t="s">
        <v>830</v>
      </c>
      <c r="H747" s="474">
        <v>42760297.306200005</v>
      </c>
      <c r="I747" s="474">
        <v>38805264.800000004</v>
      </c>
      <c r="J747" s="474">
        <v>3955032.5062000006</v>
      </c>
      <c r="K747" s="474"/>
      <c r="L747" s="474">
        <v>0</v>
      </c>
      <c r="M747" s="474">
        <v>1318344.1687333335</v>
      </c>
      <c r="N747" s="474">
        <v>1318344.1687333335</v>
      </c>
      <c r="O747" s="474">
        <v>1318344.1687333335</v>
      </c>
      <c r="P747" s="62" t="s">
        <v>828</v>
      </c>
    </row>
    <row r="748" spans="1:17" s="69" customFormat="1" ht="54" customHeight="1">
      <c r="A748" s="61">
        <v>7</v>
      </c>
      <c r="B748" s="255" t="s">
        <v>142</v>
      </c>
      <c r="C748" s="64" t="s">
        <v>831</v>
      </c>
      <c r="D748" s="63" t="s">
        <v>436</v>
      </c>
      <c r="E748" s="63" t="s">
        <v>814</v>
      </c>
      <c r="F748" s="283">
        <v>42206</v>
      </c>
      <c r="G748" s="282" t="s">
        <v>832</v>
      </c>
      <c r="H748" s="474">
        <v>19799025.146600001</v>
      </c>
      <c r="I748" s="474">
        <v>19648643.389400002</v>
      </c>
      <c r="J748" s="474">
        <v>150381.75719999894</v>
      </c>
      <c r="K748" s="474"/>
      <c r="L748" s="474">
        <v>0</v>
      </c>
      <c r="M748" s="474">
        <v>50127.252399999648</v>
      </c>
      <c r="N748" s="474">
        <v>50127.252399999648</v>
      </c>
      <c r="O748" s="474">
        <v>50127.252399999648</v>
      </c>
      <c r="P748" s="62" t="s">
        <v>821</v>
      </c>
    </row>
    <row r="749" spans="1:17" s="69" customFormat="1" ht="54" customHeight="1">
      <c r="A749" s="61">
        <v>8</v>
      </c>
      <c r="B749" s="255" t="s">
        <v>142</v>
      </c>
      <c r="C749" s="64" t="s">
        <v>833</v>
      </c>
      <c r="D749" s="63" t="s">
        <v>436</v>
      </c>
      <c r="E749" s="63" t="s">
        <v>814</v>
      </c>
      <c r="F749" s="283">
        <v>42240</v>
      </c>
      <c r="G749" s="282" t="s">
        <v>834</v>
      </c>
      <c r="H749" s="474">
        <v>8917851.4631999992</v>
      </c>
      <c r="I749" s="474">
        <v>3499868.41</v>
      </c>
      <c r="J749" s="474">
        <v>5417983.053199999</v>
      </c>
      <c r="K749" s="474"/>
      <c r="L749" s="474">
        <v>0</v>
      </c>
      <c r="M749" s="474">
        <v>1805994.3510666664</v>
      </c>
      <c r="N749" s="474">
        <v>1805994.3510666664</v>
      </c>
      <c r="O749" s="474">
        <v>1805994.3510666664</v>
      </c>
      <c r="P749" s="62" t="s">
        <v>835</v>
      </c>
    </row>
    <row r="750" spans="1:17" s="69" customFormat="1" ht="54" customHeight="1">
      <c r="A750" s="61">
        <v>9</v>
      </c>
      <c r="B750" s="255" t="s">
        <v>142</v>
      </c>
      <c r="C750" s="64" t="s">
        <v>836</v>
      </c>
      <c r="D750" s="63" t="s">
        <v>436</v>
      </c>
      <c r="E750" s="63" t="s">
        <v>823</v>
      </c>
      <c r="F750" s="283">
        <v>42751</v>
      </c>
      <c r="G750" s="282" t="s">
        <v>837</v>
      </c>
      <c r="H750" s="474">
        <v>187502</v>
      </c>
      <c r="I750" s="474">
        <v>169802</v>
      </c>
      <c r="J750" s="474">
        <v>17700</v>
      </c>
      <c r="K750" s="474"/>
      <c r="L750" s="474">
        <v>0</v>
      </c>
      <c r="M750" s="474">
        <v>5900</v>
      </c>
      <c r="N750" s="474">
        <v>5900</v>
      </c>
      <c r="O750" s="474">
        <v>5900</v>
      </c>
      <c r="P750" s="62" t="s">
        <v>838</v>
      </c>
    </row>
    <row r="751" spans="1:17" s="69" customFormat="1" ht="54" customHeight="1">
      <c r="A751" s="61">
        <v>10</v>
      </c>
      <c r="B751" s="255" t="s">
        <v>142</v>
      </c>
      <c r="C751" s="64" t="s">
        <v>839</v>
      </c>
      <c r="D751" s="63" t="s">
        <v>436</v>
      </c>
      <c r="E751" s="63" t="s">
        <v>823</v>
      </c>
      <c r="F751" s="283">
        <v>42762</v>
      </c>
      <c r="G751" s="282" t="s">
        <v>840</v>
      </c>
      <c r="H751" s="474">
        <v>1278000</v>
      </c>
      <c r="I751" s="474">
        <v>488698</v>
      </c>
      <c r="J751" s="474">
        <v>789302</v>
      </c>
      <c r="K751" s="474"/>
      <c r="L751" s="474">
        <v>0</v>
      </c>
      <c r="M751" s="474">
        <v>263100.66666666669</v>
      </c>
      <c r="N751" s="474">
        <v>263100.66666666669</v>
      </c>
      <c r="O751" s="474">
        <v>263100.66666666669</v>
      </c>
      <c r="P751" s="62" t="s">
        <v>841</v>
      </c>
    </row>
    <row r="752" spans="1:17" s="69" customFormat="1" ht="54" customHeight="1">
      <c r="A752" s="61">
        <v>11</v>
      </c>
      <c r="B752" s="255" t="s">
        <v>142</v>
      </c>
      <c r="C752" s="64" t="s">
        <v>842</v>
      </c>
      <c r="D752" s="63" t="s">
        <v>436</v>
      </c>
      <c r="E752" s="63" t="s">
        <v>814</v>
      </c>
      <c r="F752" s="283">
        <v>42767</v>
      </c>
      <c r="G752" s="282" t="s">
        <v>843</v>
      </c>
      <c r="H752" s="474">
        <v>27032503.404199999</v>
      </c>
      <c r="I752" s="474">
        <v>432000</v>
      </c>
      <c r="J752" s="474">
        <v>26600503.404199999</v>
      </c>
      <c r="K752" s="474"/>
      <c r="L752" s="474">
        <v>0</v>
      </c>
      <c r="M752" s="474">
        <v>8866834.4680666663</v>
      </c>
      <c r="N752" s="474">
        <v>8866834.4680666663</v>
      </c>
      <c r="O752" s="474">
        <v>8866834.4680666663</v>
      </c>
      <c r="P752" s="62" t="s">
        <v>844</v>
      </c>
    </row>
    <row r="753" spans="1:16" s="69" customFormat="1" ht="54" customHeight="1">
      <c r="A753" s="61">
        <v>12</v>
      </c>
      <c r="B753" s="255" t="s">
        <v>142</v>
      </c>
      <c r="C753" s="64" t="s">
        <v>845</v>
      </c>
      <c r="D753" s="63" t="s">
        <v>436</v>
      </c>
      <c r="E753" s="63" t="s">
        <v>814</v>
      </c>
      <c r="F753" s="283">
        <v>42772</v>
      </c>
      <c r="G753" s="282" t="s">
        <v>846</v>
      </c>
      <c r="H753" s="474">
        <v>4458585.4195999997</v>
      </c>
      <c r="I753" s="474">
        <v>2971822.79</v>
      </c>
      <c r="J753" s="474">
        <v>1486762.6295999996</v>
      </c>
      <c r="K753" s="474"/>
      <c r="L753" s="474">
        <v>302331.46999999997</v>
      </c>
      <c r="M753" s="474">
        <v>394810.38653333322</v>
      </c>
      <c r="N753" s="474">
        <v>394810.38653333322</v>
      </c>
      <c r="O753" s="474">
        <v>394810.38653333322</v>
      </c>
      <c r="P753" s="62" t="s">
        <v>847</v>
      </c>
    </row>
    <row r="754" spans="1:16" s="69" customFormat="1" ht="54" customHeight="1">
      <c r="A754" s="61">
        <v>13</v>
      </c>
      <c r="B754" s="255" t="s">
        <v>142</v>
      </c>
      <c r="C754" s="64" t="s">
        <v>848</v>
      </c>
      <c r="D754" s="63" t="s">
        <v>456</v>
      </c>
      <c r="E754" s="63" t="s">
        <v>814</v>
      </c>
      <c r="F754" s="283">
        <v>42894</v>
      </c>
      <c r="G754" s="282">
        <v>43294</v>
      </c>
      <c r="H754" s="474">
        <v>8432989.1209999993</v>
      </c>
      <c r="I754" s="474">
        <v>407679.4599999995</v>
      </c>
      <c r="J754" s="474">
        <v>8025309.6610000003</v>
      </c>
      <c r="K754" s="474"/>
      <c r="L754" s="474">
        <v>0</v>
      </c>
      <c r="M754" s="474">
        <v>2675103.2203333336</v>
      </c>
      <c r="N754" s="474">
        <v>2675103.2203333336</v>
      </c>
      <c r="O754" s="474">
        <v>2675103.2203333336</v>
      </c>
      <c r="P754" s="62" t="s">
        <v>821</v>
      </c>
    </row>
    <row r="755" spans="1:16" s="69" customFormat="1" ht="54" customHeight="1">
      <c r="A755" s="61">
        <v>14</v>
      </c>
      <c r="B755" s="255" t="s">
        <v>142</v>
      </c>
      <c r="C755" s="64" t="s">
        <v>849</v>
      </c>
      <c r="D755" s="63" t="s">
        <v>436</v>
      </c>
      <c r="E755" s="63" t="s">
        <v>814</v>
      </c>
      <c r="F755" s="283">
        <v>42767</v>
      </c>
      <c r="G755" s="282" t="s">
        <v>850</v>
      </c>
      <c r="H755" s="474">
        <v>6678557.7341999998</v>
      </c>
      <c r="I755" s="474">
        <v>6003250.2800000003</v>
      </c>
      <c r="J755" s="474">
        <v>675307.45419999957</v>
      </c>
      <c r="K755" s="474"/>
      <c r="L755" s="474">
        <v>0</v>
      </c>
      <c r="M755" s="474">
        <v>225102.4847333332</v>
      </c>
      <c r="N755" s="474">
        <v>225102.4847333332</v>
      </c>
      <c r="O755" s="474">
        <v>225102.4847333332</v>
      </c>
      <c r="P755" s="62" t="s">
        <v>851</v>
      </c>
    </row>
    <row r="756" spans="1:16" s="69" customFormat="1" ht="54" customHeight="1">
      <c r="A756" s="61">
        <v>15</v>
      </c>
      <c r="B756" s="255" t="s">
        <v>142</v>
      </c>
      <c r="C756" s="64" t="s">
        <v>852</v>
      </c>
      <c r="D756" s="63" t="s">
        <v>456</v>
      </c>
      <c r="E756" s="63" t="s">
        <v>814</v>
      </c>
      <c r="F756" s="283">
        <v>42850</v>
      </c>
      <c r="G756" s="282" t="s">
        <v>853</v>
      </c>
      <c r="H756" s="474">
        <v>10287225.061199998</v>
      </c>
      <c r="I756" s="474">
        <v>6029460.2609999999</v>
      </c>
      <c r="J756" s="474">
        <v>4257764.8001999985</v>
      </c>
      <c r="K756" s="474"/>
      <c r="L756" s="474">
        <v>0</v>
      </c>
      <c r="M756" s="474">
        <v>1419254.9333999995</v>
      </c>
      <c r="N756" s="474">
        <v>1419254.9333999995</v>
      </c>
      <c r="O756" s="474">
        <v>1419254.9333999995</v>
      </c>
      <c r="P756" s="62" t="s">
        <v>841</v>
      </c>
    </row>
    <row r="757" spans="1:16" s="69" customFormat="1" ht="54" customHeight="1">
      <c r="A757" s="61">
        <v>16</v>
      </c>
      <c r="B757" s="255" t="s">
        <v>142</v>
      </c>
      <c r="C757" s="64" t="s">
        <v>854</v>
      </c>
      <c r="D757" s="63" t="s">
        <v>456</v>
      </c>
      <c r="E757" s="63" t="s">
        <v>814</v>
      </c>
      <c r="F757" s="283">
        <v>42873</v>
      </c>
      <c r="G757" s="282" t="s">
        <v>855</v>
      </c>
      <c r="H757" s="474">
        <v>19868573.4498</v>
      </c>
      <c r="I757" s="474">
        <v>9719043.9799999986</v>
      </c>
      <c r="J757" s="474">
        <v>10149529.469800001</v>
      </c>
      <c r="K757" s="474"/>
      <c r="L757" s="474">
        <v>402317.56</v>
      </c>
      <c r="M757" s="474">
        <v>3249070.6366000003</v>
      </c>
      <c r="N757" s="474">
        <v>3249070.6366000003</v>
      </c>
      <c r="O757" s="474">
        <v>3249070.6366000003</v>
      </c>
      <c r="P757" s="62" t="s">
        <v>821</v>
      </c>
    </row>
    <row r="758" spans="1:16" s="69" customFormat="1" ht="54" customHeight="1">
      <c r="A758" s="61">
        <v>17</v>
      </c>
      <c r="B758" s="255" t="s">
        <v>142</v>
      </c>
      <c r="C758" s="64" t="s">
        <v>856</v>
      </c>
      <c r="D758" s="63" t="s">
        <v>436</v>
      </c>
      <c r="E758" s="63" t="s">
        <v>814</v>
      </c>
      <c r="F758" s="283">
        <v>42909</v>
      </c>
      <c r="G758" s="282" t="s">
        <v>857</v>
      </c>
      <c r="H758" s="474">
        <v>11504747.1732</v>
      </c>
      <c r="I758" s="474">
        <v>5500090.04</v>
      </c>
      <c r="J758" s="474">
        <v>6004657.1332</v>
      </c>
      <c r="K758" s="474"/>
      <c r="L758" s="474">
        <v>1086518.51</v>
      </c>
      <c r="M758" s="474">
        <v>1639379.5410666668</v>
      </c>
      <c r="N758" s="474">
        <v>1639379.5410666668</v>
      </c>
      <c r="O758" s="474">
        <v>1639379.5410666668</v>
      </c>
      <c r="P758" s="62" t="s">
        <v>841</v>
      </c>
    </row>
    <row r="759" spans="1:16" s="69" customFormat="1" ht="54" customHeight="1">
      <c r="A759" s="61">
        <v>18</v>
      </c>
      <c r="B759" s="255" t="s">
        <v>142</v>
      </c>
      <c r="C759" s="64" t="s">
        <v>858</v>
      </c>
      <c r="D759" s="63" t="s">
        <v>436</v>
      </c>
      <c r="E759" s="63" t="s">
        <v>823</v>
      </c>
      <c r="F759" s="283">
        <v>42983</v>
      </c>
      <c r="G759" s="282" t="s">
        <v>859</v>
      </c>
      <c r="H759" s="474">
        <v>1978476</v>
      </c>
      <c r="I759" s="474">
        <v>910777.39</v>
      </c>
      <c r="J759" s="474">
        <v>1067698.6099999999</v>
      </c>
      <c r="K759" s="474"/>
      <c r="L759" s="474">
        <v>0</v>
      </c>
      <c r="M759" s="474">
        <v>355899.53666666662</v>
      </c>
      <c r="N759" s="474">
        <v>355899.53666666662</v>
      </c>
      <c r="O759" s="474">
        <v>355899.53666666662</v>
      </c>
      <c r="P759" s="62" t="s">
        <v>821</v>
      </c>
    </row>
    <row r="760" spans="1:16" s="69" customFormat="1" ht="54" customHeight="1">
      <c r="A760" s="61">
        <v>19</v>
      </c>
      <c r="B760" s="255" t="s">
        <v>142</v>
      </c>
      <c r="C760" s="64" t="s">
        <v>860</v>
      </c>
      <c r="D760" s="63" t="s">
        <v>436</v>
      </c>
      <c r="E760" s="63" t="s">
        <v>814</v>
      </c>
      <c r="F760" s="283">
        <v>42970</v>
      </c>
      <c r="G760" s="282" t="s">
        <v>861</v>
      </c>
      <c r="H760" s="474">
        <v>1649577.3066</v>
      </c>
      <c r="I760" s="474">
        <v>1470852.04</v>
      </c>
      <c r="J760" s="474">
        <v>178725.26659999997</v>
      </c>
      <c r="K760" s="474"/>
      <c r="L760" s="474">
        <v>0</v>
      </c>
      <c r="M760" s="474">
        <v>59575.088866666658</v>
      </c>
      <c r="N760" s="474">
        <v>59575.088866666658</v>
      </c>
      <c r="O760" s="474">
        <v>59575.088866666658</v>
      </c>
      <c r="P760" s="62" t="s">
        <v>821</v>
      </c>
    </row>
    <row r="761" spans="1:16" s="69" customFormat="1" ht="54" customHeight="1">
      <c r="A761" s="61">
        <v>20</v>
      </c>
      <c r="B761" s="255" t="s">
        <v>142</v>
      </c>
      <c r="C761" s="64" t="s">
        <v>862</v>
      </c>
      <c r="D761" s="63" t="s">
        <v>419</v>
      </c>
      <c r="E761" s="63" t="s">
        <v>814</v>
      </c>
      <c r="F761" s="283">
        <v>43056</v>
      </c>
      <c r="G761" s="282">
        <v>43756</v>
      </c>
      <c r="H761" s="474">
        <v>46014868.026599996</v>
      </c>
      <c r="I761" s="474">
        <v>23469042.909999996</v>
      </c>
      <c r="J761" s="474">
        <v>22545825.116599999</v>
      </c>
      <c r="K761" s="474"/>
      <c r="L761" s="474">
        <v>732783.72</v>
      </c>
      <c r="M761" s="474">
        <v>7271013.7988666669</v>
      </c>
      <c r="N761" s="474">
        <v>7271013.7988666669</v>
      </c>
      <c r="O761" s="474">
        <v>7271013.7988666669</v>
      </c>
      <c r="P761" s="62" t="s">
        <v>821</v>
      </c>
    </row>
    <row r="762" spans="1:16" s="69" customFormat="1" ht="54" customHeight="1">
      <c r="A762" s="61">
        <v>21</v>
      </c>
      <c r="B762" s="255" t="s">
        <v>142</v>
      </c>
      <c r="C762" s="64" t="s">
        <v>863</v>
      </c>
      <c r="D762" s="63" t="s">
        <v>436</v>
      </c>
      <c r="E762" s="63" t="s">
        <v>814</v>
      </c>
      <c r="F762" s="283">
        <v>43040</v>
      </c>
      <c r="G762" s="282">
        <v>43640</v>
      </c>
      <c r="H762" s="474">
        <v>4389450.8361999998</v>
      </c>
      <c r="I762" s="474">
        <v>1649998.56</v>
      </c>
      <c r="J762" s="474">
        <v>2739452.2761999997</v>
      </c>
      <c r="K762" s="474"/>
      <c r="L762" s="474">
        <v>0</v>
      </c>
      <c r="M762" s="474">
        <v>913150.7587333332</v>
      </c>
      <c r="N762" s="474">
        <v>913150.7587333332</v>
      </c>
      <c r="O762" s="474">
        <v>913150.7587333332</v>
      </c>
      <c r="P762" s="62" t="s">
        <v>821</v>
      </c>
    </row>
    <row r="763" spans="1:16" s="69" customFormat="1" ht="54" customHeight="1">
      <c r="A763" s="61">
        <v>22</v>
      </c>
      <c r="B763" s="255" t="s">
        <v>142</v>
      </c>
      <c r="C763" s="64" t="s">
        <v>864</v>
      </c>
      <c r="D763" s="63" t="s">
        <v>436</v>
      </c>
      <c r="E763" s="63" t="s">
        <v>814</v>
      </c>
      <c r="F763" s="283">
        <v>43073</v>
      </c>
      <c r="G763" s="282" t="s">
        <v>865</v>
      </c>
      <c r="H763" s="474">
        <v>42777842.749799997</v>
      </c>
      <c r="I763" s="474">
        <v>2416104.4299999997</v>
      </c>
      <c r="J763" s="474">
        <v>40361738.319799997</v>
      </c>
      <c r="K763" s="474"/>
      <c r="L763" s="474">
        <v>6020842.1299999999</v>
      </c>
      <c r="M763" s="474">
        <v>11446965.396599999</v>
      </c>
      <c r="N763" s="474">
        <v>11446965.396599999</v>
      </c>
      <c r="O763" s="474">
        <v>11446965.396599999</v>
      </c>
      <c r="P763" s="62" t="s">
        <v>821</v>
      </c>
    </row>
    <row r="764" spans="1:16" s="69" customFormat="1" ht="54" customHeight="1">
      <c r="A764" s="61">
        <v>23</v>
      </c>
      <c r="B764" s="255" t="s">
        <v>142</v>
      </c>
      <c r="C764" s="64" t="s">
        <v>866</v>
      </c>
      <c r="D764" s="63" t="s">
        <v>880</v>
      </c>
      <c r="E764" s="63" t="s">
        <v>814</v>
      </c>
      <c r="F764" s="283">
        <v>43081</v>
      </c>
      <c r="G764" s="282" t="s">
        <v>867</v>
      </c>
      <c r="H764" s="474">
        <v>9198668.7127999999</v>
      </c>
      <c r="I764" s="474">
        <v>623071.96</v>
      </c>
      <c r="J764" s="474">
        <v>8575596.752799999</v>
      </c>
      <c r="K764" s="474"/>
      <c r="L764" s="474">
        <v>1586999.77</v>
      </c>
      <c r="M764" s="474">
        <v>2329532.3276</v>
      </c>
      <c r="N764" s="474">
        <v>2329532.3276</v>
      </c>
      <c r="O764" s="474">
        <v>2329532.3276</v>
      </c>
      <c r="P764" s="62" t="s">
        <v>821</v>
      </c>
    </row>
    <row r="765" spans="1:16" s="69" customFormat="1" ht="54" customHeight="1">
      <c r="A765" s="61">
        <v>24</v>
      </c>
      <c r="B765" s="255" t="s">
        <v>142</v>
      </c>
      <c r="C765" s="64" t="s">
        <v>868</v>
      </c>
      <c r="D765" s="63" t="s">
        <v>436</v>
      </c>
      <c r="E765" s="63" t="s">
        <v>814</v>
      </c>
      <c r="F765" s="283">
        <v>43147</v>
      </c>
      <c r="G765" s="282">
        <v>43795</v>
      </c>
      <c r="H765" s="474">
        <v>29677446.004599996</v>
      </c>
      <c r="I765" s="474">
        <v>6499714.75</v>
      </c>
      <c r="J765" s="474">
        <v>23177731.254599996</v>
      </c>
      <c r="K765" s="474"/>
      <c r="L765" s="474">
        <v>1496438.36</v>
      </c>
      <c r="M765" s="474">
        <v>7227097.6315333322</v>
      </c>
      <c r="N765" s="474">
        <v>7227097.6315333322</v>
      </c>
      <c r="O765" s="474">
        <v>7227097.6315333322</v>
      </c>
      <c r="P765" s="62" t="s">
        <v>821</v>
      </c>
    </row>
    <row r="766" spans="1:16" s="69" customFormat="1" ht="54" customHeight="1">
      <c r="A766" s="61">
        <v>25</v>
      </c>
      <c r="B766" s="255" t="s">
        <v>142</v>
      </c>
      <c r="C766" s="64" t="s">
        <v>869</v>
      </c>
      <c r="D766" s="63" t="s">
        <v>436</v>
      </c>
      <c r="E766" s="63" t="s">
        <v>814</v>
      </c>
      <c r="F766" s="283">
        <v>43102</v>
      </c>
      <c r="G766" s="282" t="s">
        <v>870</v>
      </c>
      <c r="H766" s="474">
        <v>1022492.2784</v>
      </c>
      <c r="I766" s="474">
        <v>561185.27</v>
      </c>
      <c r="J766" s="474">
        <v>461307.00839999993</v>
      </c>
      <c r="K766" s="474"/>
      <c r="L766" s="474">
        <v>0</v>
      </c>
      <c r="M766" s="474">
        <v>153769.00279999999</v>
      </c>
      <c r="N766" s="474">
        <v>153769.00279999999</v>
      </c>
      <c r="O766" s="474">
        <v>153769.00279999999</v>
      </c>
      <c r="P766" s="62" t="s">
        <v>821</v>
      </c>
    </row>
    <row r="767" spans="1:16" s="69" customFormat="1" ht="54" customHeight="1">
      <c r="A767" s="61">
        <v>26</v>
      </c>
      <c r="B767" s="255" t="s">
        <v>142</v>
      </c>
      <c r="C767" s="64" t="s">
        <v>871</v>
      </c>
      <c r="D767" s="63" t="s">
        <v>436</v>
      </c>
      <c r="E767" s="63" t="s">
        <v>814</v>
      </c>
      <c r="F767" s="283">
        <v>43140</v>
      </c>
      <c r="G767" s="282" t="s">
        <v>872</v>
      </c>
      <c r="H767" s="474">
        <v>4412776.0023999996</v>
      </c>
      <c r="I767" s="474">
        <v>1349985.18</v>
      </c>
      <c r="J767" s="474">
        <v>3062790.8223999999</v>
      </c>
      <c r="K767" s="474"/>
      <c r="L767" s="474">
        <v>0</v>
      </c>
      <c r="M767" s="474">
        <v>1020930.2741333334</v>
      </c>
      <c r="N767" s="474">
        <v>1020930.2741333334</v>
      </c>
      <c r="O767" s="474">
        <v>1020930.2741333334</v>
      </c>
      <c r="P767" s="62" t="s">
        <v>821</v>
      </c>
    </row>
    <row r="768" spans="1:16" s="69" customFormat="1" ht="54" customHeight="1">
      <c r="A768" s="61">
        <v>27</v>
      </c>
      <c r="B768" s="255" t="s">
        <v>142</v>
      </c>
      <c r="C768" s="64" t="s">
        <v>873</v>
      </c>
      <c r="D768" s="63" t="s">
        <v>436</v>
      </c>
      <c r="E768" s="63" t="s">
        <v>814</v>
      </c>
      <c r="F768" s="283">
        <v>43158</v>
      </c>
      <c r="G768" s="282">
        <v>43358</v>
      </c>
      <c r="H768" s="474">
        <v>2584230.9160000002</v>
      </c>
      <c r="I768" s="474">
        <v>1755967</v>
      </c>
      <c r="J768" s="474">
        <v>828263.9160000002</v>
      </c>
      <c r="K768" s="474"/>
      <c r="L768" s="474">
        <v>0</v>
      </c>
      <c r="M768" s="474">
        <v>276087.97200000007</v>
      </c>
      <c r="N768" s="474">
        <v>276087.97200000007</v>
      </c>
      <c r="O768" s="474">
        <v>276087.97200000007</v>
      </c>
      <c r="P768" s="62" t="s">
        <v>821</v>
      </c>
    </row>
    <row r="769" spans="1:16" s="69" customFormat="1" ht="54" customHeight="1">
      <c r="A769" s="61">
        <v>28</v>
      </c>
      <c r="B769" s="255" t="s">
        <v>142</v>
      </c>
      <c r="C769" s="64" t="s">
        <v>874</v>
      </c>
      <c r="D769" s="63" t="s">
        <v>160</v>
      </c>
      <c r="E769" s="63" t="s">
        <v>823</v>
      </c>
      <c r="F769" s="283">
        <v>43122</v>
      </c>
      <c r="G769" s="282" t="s">
        <v>875</v>
      </c>
      <c r="H769" s="474">
        <v>1794132.27</v>
      </c>
      <c r="I769" s="474">
        <v>548976.92000000004</v>
      </c>
      <c r="J769" s="474">
        <v>1245155.3500000001</v>
      </c>
      <c r="K769" s="474"/>
      <c r="L769" s="474">
        <v>137244.23000000001</v>
      </c>
      <c r="M769" s="474">
        <v>369303.70666666672</v>
      </c>
      <c r="N769" s="474">
        <v>369303.70666666672</v>
      </c>
      <c r="O769" s="474">
        <v>369303.70666666672</v>
      </c>
      <c r="P769" s="62" t="s">
        <v>821</v>
      </c>
    </row>
    <row r="770" spans="1:16" s="69" customFormat="1" ht="80.25" customHeight="1">
      <c r="A770" s="61">
        <v>29</v>
      </c>
      <c r="B770" s="255" t="s">
        <v>142</v>
      </c>
      <c r="C770" s="64" t="s">
        <v>876</v>
      </c>
      <c r="D770" s="63" t="s">
        <v>436</v>
      </c>
      <c r="E770" s="63" t="s">
        <v>814</v>
      </c>
      <c r="F770" s="283">
        <v>43192</v>
      </c>
      <c r="G770" s="282">
        <v>43991</v>
      </c>
      <c r="H770" s="474">
        <v>27459206.850400001</v>
      </c>
      <c r="I770" s="474">
        <v>1999999.9863999998</v>
      </c>
      <c r="J770" s="474">
        <v>25459206.864</v>
      </c>
      <c r="K770" s="474"/>
      <c r="L770" s="474">
        <v>992743.42</v>
      </c>
      <c r="M770" s="474">
        <v>8155487.8146666661</v>
      </c>
      <c r="N770" s="474">
        <v>8155487.8146666661</v>
      </c>
      <c r="O770" s="474">
        <v>8155487.8146666661</v>
      </c>
      <c r="P770" s="62" t="s">
        <v>821</v>
      </c>
    </row>
    <row r="771" spans="1:16" s="69" customFormat="1" ht="54" customHeight="1">
      <c r="A771" s="61">
        <v>30</v>
      </c>
      <c r="B771" s="255" t="s">
        <v>142</v>
      </c>
      <c r="C771" s="64" t="s">
        <v>877</v>
      </c>
      <c r="D771" s="63" t="s">
        <v>160</v>
      </c>
      <c r="E771" s="63" t="s">
        <v>814</v>
      </c>
      <c r="F771" s="283">
        <v>43133</v>
      </c>
      <c r="G771" s="346">
        <v>43707</v>
      </c>
      <c r="H771" s="474">
        <v>6978427.0042000003</v>
      </c>
      <c r="I771" s="474">
        <v>3965704.67</v>
      </c>
      <c r="J771" s="474">
        <v>3012722.3342000004</v>
      </c>
      <c r="K771" s="474"/>
      <c r="L771" s="474">
        <v>2287371.12</v>
      </c>
      <c r="M771" s="474">
        <v>241783.73806666676</v>
      </c>
      <c r="N771" s="474">
        <v>241783.73806666676</v>
      </c>
      <c r="O771" s="474">
        <v>241783.73806666676</v>
      </c>
      <c r="P771" s="62" t="s">
        <v>828</v>
      </c>
    </row>
    <row r="772" spans="1:16" s="69" customFormat="1" ht="93.75" customHeight="1">
      <c r="A772" s="61">
        <v>31</v>
      </c>
      <c r="B772" s="255" t="s">
        <v>142</v>
      </c>
      <c r="C772" s="64" t="s">
        <v>878</v>
      </c>
      <c r="D772" s="63" t="s">
        <v>900</v>
      </c>
      <c r="E772" s="63" t="s">
        <v>823</v>
      </c>
      <c r="F772" s="283">
        <v>43504</v>
      </c>
      <c r="G772" s="282">
        <v>43754</v>
      </c>
      <c r="H772" s="474">
        <v>189000</v>
      </c>
      <c r="I772" s="474">
        <v>0</v>
      </c>
      <c r="J772" s="474">
        <v>189000</v>
      </c>
      <c r="K772" s="474"/>
      <c r="L772" s="474">
        <v>0</v>
      </c>
      <c r="M772" s="474">
        <v>63000</v>
      </c>
      <c r="N772" s="474">
        <v>63000</v>
      </c>
      <c r="O772" s="474">
        <v>63000</v>
      </c>
      <c r="P772" s="62" t="s">
        <v>821</v>
      </c>
    </row>
    <row r="773" spans="1:16" s="69" customFormat="1" ht="137.25" customHeight="1" thickBot="1">
      <c r="A773" s="225">
        <v>32</v>
      </c>
      <c r="B773" s="255" t="s">
        <v>142</v>
      </c>
      <c r="C773" s="261" t="s">
        <v>879</v>
      </c>
      <c r="D773" s="65" t="s">
        <v>419</v>
      </c>
      <c r="E773" s="65" t="s">
        <v>823</v>
      </c>
      <c r="F773" s="286">
        <v>43468</v>
      </c>
      <c r="G773" s="285">
        <v>43648</v>
      </c>
      <c r="H773" s="456">
        <v>63000</v>
      </c>
      <c r="I773" s="456">
        <v>0</v>
      </c>
      <c r="J773" s="456">
        <v>63000</v>
      </c>
      <c r="K773" s="456"/>
      <c r="L773" s="456">
        <v>0</v>
      </c>
      <c r="M773" s="456">
        <v>21000</v>
      </c>
      <c r="N773" s="456">
        <v>21000</v>
      </c>
      <c r="O773" s="456">
        <v>21000</v>
      </c>
      <c r="P773" s="262" t="s">
        <v>821</v>
      </c>
    </row>
    <row r="774" spans="1:16" s="71" customFormat="1" ht="30" customHeight="1" thickBot="1">
      <c r="A774" s="775" t="s">
        <v>31</v>
      </c>
      <c r="B774" s="776"/>
      <c r="C774" s="776"/>
      <c r="D774" s="776"/>
      <c r="E774" s="776"/>
      <c r="F774" s="776"/>
      <c r="G774" s="777"/>
      <c r="H774" s="45">
        <f>SUM(H742:H773)</f>
        <v>401563924.29040003</v>
      </c>
      <c r="I774" s="45">
        <f t="shared" ref="I774:J774" si="26">SUM(I742:I773)</f>
        <v>183399722.08680001</v>
      </c>
      <c r="J774" s="45">
        <f t="shared" si="26"/>
        <v>218164202.20359993</v>
      </c>
      <c r="K774" s="45"/>
      <c r="L774" s="45">
        <f>SUM(L742:L773)</f>
        <v>17362256.41</v>
      </c>
      <c r="M774" s="45">
        <f>SUM(M742:M773)</f>
        <v>66933981.93119999</v>
      </c>
      <c r="N774" s="45">
        <f>SUM(N742:N773)</f>
        <v>66933981.93119999</v>
      </c>
      <c r="O774" s="45">
        <f>SUM(O742:O773)</f>
        <v>66933981.93119999</v>
      </c>
      <c r="P774" s="543"/>
    </row>
    <row r="775" spans="1:16" ht="16.5" thickBot="1">
      <c r="A775" s="572"/>
      <c r="B775" s="123"/>
      <c r="C775" s="579"/>
      <c r="D775" s="579"/>
      <c r="E775" s="579"/>
      <c r="F775" s="123"/>
      <c r="G775" s="123"/>
      <c r="H775" s="505"/>
      <c r="I775" s="505"/>
      <c r="J775" s="505"/>
      <c r="K775" s="505"/>
      <c r="L775" s="505"/>
      <c r="M775" s="505"/>
      <c r="N775" s="505"/>
      <c r="O775" s="505"/>
      <c r="P775" s="534"/>
    </row>
    <row r="776" spans="1:16" ht="30" customHeight="1" thickBot="1">
      <c r="A776" s="781" t="s">
        <v>59</v>
      </c>
      <c r="B776" s="782"/>
      <c r="C776" s="782"/>
      <c r="D776" s="782"/>
      <c r="E776" s="782"/>
      <c r="F776" s="782"/>
      <c r="G776" s="782"/>
      <c r="H776" s="506"/>
      <c r="I776" s="506"/>
      <c r="J776" s="506"/>
      <c r="K776" s="506"/>
      <c r="L776" s="506"/>
      <c r="M776" s="506"/>
      <c r="N776" s="506"/>
      <c r="O776" s="506"/>
      <c r="P776" s="532"/>
    </row>
    <row r="777" spans="1:16" s="69" customFormat="1" ht="30" customHeight="1">
      <c r="A777" s="254">
        <v>1</v>
      </c>
      <c r="B777" s="277" t="s">
        <v>58</v>
      </c>
      <c r="C777" s="347" t="s">
        <v>61</v>
      </c>
      <c r="D777" s="277" t="s">
        <v>62</v>
      </c>
      <c r="E777" s="277" t="s">
        <v>74</v>
      </c>
      <c r="F777" s="277">
        <v>2014</v>
      </c>
      <c r="G777" s="277">
        <v>2019</v>
      </c>
      <c r="H777" s="497" t="s">
        <v>63</v>
      </c>
      <c r="I777" s="498">
        <v>3921680</v>
      </c>
      <c r="J777" s="497">
        <v>588320</v>
      </c>
      <c r="K777" s="464">
        <v>406784</v>
      </c>
      <c r="L777" s="464"/>
      <c r="M777" s="464"/>
      <c r="N777" s="464"/>
      <c r="O777" s="464"/>
      <c r="P777" s="288" t="s">
        <v>64</v>
      </c>
    </row>
    <row r="778" spans="1:16" s="69" customFormat="1" ht="30" customHeight="1">
      <c r="A778" s="258">
        <v>2</v>
      </c>
      <c r="B778" s="255" t="s">
        <v>58</v>
      </c>
      <c r="C778" s="64" t="s">
        <v>65</v>
      </c>
      <c r="D778" s="63" t="s">
        <v>66</v>
      </c>
      <c r="E778" s="255" t="s">
        <v>74</v>
      </c>
      <c r="F778" s="63">
        <v>2014</v>
      </c>
      <c r="G778" s="63">
        <v>2020</v>
      </c>
      <c r="H778" s="466">
        <v>21300000</v>
      </c>
      <c r="I778" s="467">
        <v>9262885</v>
      </c>
      <c r="J778" s="466">
        <v>8000000</v>
      </c>
      <c r="K778" s="466">
        <v>2129851</v>
      </c>
      <c r="L778" s="466"/>
      <c r="M778" s="466"/>
      <c r="N778" s="466"/>
      <c r="O778" s="466"/>
      <c r="P778" s="62" t="s">
        <v>64</v>
      </c>
    </row>
    <row r="779" spans="1:16" s="69" customFormat="1" ht="30" customHeight="1">
      <c r="A779" s="258">
        <v>3</v>
      </c>
      <c r="B779" s="255" t="s">
        <v>58</v>
      </c>
      <c r="C779" s="64" t="s">
        <v>67</v>
      </c>
      <c r="D779" s="63" t="s">
        <v>68</v>
      </c>
      <c r="E779" s="255" t="s">
        <v>74</v>
      </c>
      <c r="F779" s="63">
        <v>2016</v>
      </c>
      <c r="G779" s="63">
        <v>2020</v>
      </c>
      <c r="H779" s="466">
        <v>9100000</v>
      </c>
      <c r="I779" s="467">
        <v>0</v>
      </c>
      <c r="J779" s="466">
        <v>1000</v>
      </c>
      <c r="K779" s="466">
        <v>0</v>
      </c>
      <c r="L779" s="466"/>
      <c r="M779" s="466"/>
      <c r="N779" s="466"/>
      <c r="O779" s="466"/>
      <c r="P779" s="62" t="s">
        <v>69</v>
      </c>
    </row>
    <row r="780" spans="1:16" s="69" customFormat="1" ht="30" customHeight="1">
      <c r="A780" s="258">
        <v>4</v>
      </c>
      <c r="B780" s="255" t="s">
        <v>58</v>
      </c>
      <c r="C780" s="64" t="s">
        <v>70</v>
      </c>
      <c r="D780" s="63" t="s">
        <v>71</v>
      </c>
      <c r="E780" s="255" t="s">
        <v>74</v>
      </c>
      <c r="F780" s="63">
        <v>2017</v>
      </c>
      <c r="G780" s="63">
        <v>2020</v>
      </c>
      <c r="H780" s="466">
        <v>13580000</v>
      </c>
      <c r="I780" s="467">
        <v>0</v>
      </c>
      <c r="J780" s="466">
        <v>1000</v>
      </c>
      <c r="K780" s="466">
        <v>0</v>
      </c>
      <c r="L780" s="466"/>
      <c r="M780" s="466"/>
      <c r="N780" s="466"/>
      <c r="O780" s="466"/>
      <c r="P780" s="62" t="s">
        <v>69</v>
      </c>
    </row>
    <row r="781" spans="1:16" s="69" customFormat="1" ht="30" customHeight="1" thickBot="1">
      <c r="A781" s="349">
        <v>5</v>
      </c>
      <c r="B781" s="255" t="s">
        <v>58</v>
      </c>
      <c r="C781" s="261" t="s">
        <v>72</v>
      </c>
      <c r="D781" s="65" t="s">
        <v>73</v>
      </c>
      <c r="E781" s="350" t="s">
        <v>74</v>
      </c>
      <c r="F781" s="65">
        <v>2014</v>
      </c>
      <c r="G781" s="65">
        <v>2019</v>
      </c>
      <c r="H781" s="468">
        <v>7800000</v>
      </c>
      <c r="I781" s="469">
        <v>0</v>
      </c>
      <c r="J781" s="468">
        <v>1000</v>
      </c>
      <c r="K781" s="468">
        <v>0</v>
      </c>
      <c r="L781" s="468"/>
      <c r="M781" s="468"/>
      <c r="N781" s="468"/>
      <c r="O781" s="468"/>
      <c r="P781" s="262" t="s">
        <v>69</v>
      </c>
    </row>
    <row r="782" spans="1:16" s="16" customFormat="1" ht="30" customHeight="1" thickBot="1">
      <c r="A782" s="790" t="s">
        <v>31</v>
      </c>
      <c r="B782" s="791"/>
      <c r="C782" s="791"/>
      <c r="D782" s="791"/>
      <c r="E782" s="791"/>
      <c r="F782" s="791"/>
      <c r="G782" s="792"/>
      <c r="H782" s="45">
        <f>SUM(H778:H781)</f>
        <v>51780000</v>
      </c>
      <c r="I782" s="45">
        <f>SUM(I777:I781)</f>
        <v>13184565</v>
      </c>
      <c r="J782" s="45">
        <f>SUM(J777:J781)</f>
        <v>8591320</v>
      </c>
      <c r="K782" s="45">
        <f t="shared" ref="K782:L782" si="27">SUM(K778:K781)</f>
        <v>2129851</v>
      </c>
      <c r="L782" s="45">
        <f t="shared" si="27"/>
        <v>0</v>
      </c>
      <c r="M782" s="45"/>
      <c r="N782" s="45"/>
      <c r="O782" s="45"/>
      <c r="P782" s="533"/>
    </row>
    <row r="783" spans="1:16" s="136" customFormat="1" ht="15" customHeight="1" thickBot="1">
      <c r="A783" s="218"/>
      <c r="B783" s="142"/>
      <c r="C783" s="132"/>
      <c r="D783" s="132"/>
      <c r="E783" s="132"/>
      <c r="F783" s="142"/>
      <c r="G783" s="142"/>
      <c r="H783" s="134"/>
      <c r="I783" s="134"/>
      <c r="J783" s="134"/>
      <c r="K783" s="134"/>
      <c r="L783" s="134"/>
      <c r="M783" s="134"/>
      <c r="N783" s="134"/>
      <c r="O783" s="134"/>
      <c r="P783" s="544"/>
    </row>
    <row r="784" spans="1:16" s="1" customFormat="1" ht="30" customHeight="1" thickBot="1">
      <c r="A784" s="781" t="s">
        <v>30</v>
      </c>
      <c r="B784" s="782"/>
      <c r="C784" s="782"/>
      <c r="D784" s="782"/>
      <c r="E784" s="782"/>
      <c r="F784" s="782"/>
      <c r="G784" s="782"/>
      <c r="H784" s="525"/>
      <c r="I784" s="525"/>
      <c r="J784" s="525"/>
      <c r="K784" s="525"/>
      <c r="L784" s="525"/>
      <c r="M784" s="525"/>
      <c r="N784" s="525"/>
      <c r="O784" s="525"/>
      <c r="P784" s="555"/>
    </row>
    <row r="785" spans="1:16" s="1" customFormat="1" ht="50.1" customHeight="1">
      <c r="A785" s="351">
        <v>1</v>
      </c>
      <c r="B785" s="277" t="s">
        <v>2218</v>
      </c>
      <c r="C785" s="347" t="s">
        <v>2316</v>
      </c>
      <c r="D785" s="277" t="s">
        <v>2324</v>
      </c>
      <c r="E785" s="277" t="s">
        <v>19</v>
      </c>
      <c r="F785" s="277">
        <v>2012</v>
      </c>
      <c r="G785" s="352">
        <v>2020</v>
      </c>
      <c r="H785" s="498">
        <v>14500000</v>
      </c>
      <c r="I785" s="498"/>
      <c r="J785" s="498">
        <v>2000</v>
      </c>
      <c r="K785" s="497"/>
      <c r="L785" s="497"/>
      <c r="M785" s="497"/>
      <c r="N785" s="499"/>
      <c r="O785" s="499"/>
      <c r="P785" s="353" t="s">
        <v>20</v>
      </c>
    </row>
    <row r="786" spans="1:16" s="1" customFormat="1" ht="50.1" customHeight="1">
      <c r="A786" s="341">
        <v>2</v>
      </c>
      <c r="B786" s="277" t="s">
        <v>2218</v>
      </c>
      <c r="C786" s="64" t="s">
        <v>2317</v>
      </c>
      <c r="D786" s="63" t="s">
        <v>2325</v>
      </c>
      <c r="E786" s="63" t="s">
        <v>19</v>
      </c>
      <c r="F786" s="63">
        <v>2013</v>
      </c>
      <c r="G786" s="61">
        <v>2020</v>
      </c>
      <c r="H786" s="467">
        <v>10500000</v>
      </c>
      <c r="I786" s="467">
        <v>5859560.7300000004</v>
      </c>
      <c r="J786" s="467">
        <v>2000</v>
      </c>
      <c r="K786" s="467"/>
      <c r="L786" s="467"/>
      <c r="M786" s="467"/>
      <c r="N786" s="467"/>
      <c r="O786" s="467"/>
      <c r="P786" s="343" t="s">
        <v>21</v>
      </c>
    </row>
    <row r="787" spans="1:16" s="1" customFormat="1" ht="50.1" customHeight="1">
      <c r="A787" s="351">
        <v>3</v>
      </c>
      <c r="B787" s="277" t="s">
        <v>2218</v>
      </c>
      <c r="C787" s="64" t="s">
        <v>2318</v>
      </c>
      <c r="D787" s="63" t="s">
        <v>2326</v>
      </c>
      <c r="E787" s="63" t="s">
        <v>19</v>
      </c>
      <c r="F787" s="63">
        <v>2013</v>
      </c>
      <c r="G787" s="61">
        <v>2019</v>
      </c>
      <c r="H787" s="467">
        <v>11900000</v>
      </c>
      <c r="I787" s="467">
        <v>4982950.74</v>
      </c>
      <c r="J787" s="467">
        <v>2000</v>
      </c>
      <c r="K787" s="467"/>
      <c r="L787" s="467"/>
      <c r="M787" s="467"/>
      <c r="N787" s="467"/>
      <c r="O787" s="467"/>
      <c r="P787" s="343" t="s">
        <v>22</v>
      </c>
    </row>
    <row r="788" spans="1:16" s="1" customFormat="1" ht="50.1" customHeight="1">
      <c r="A788" s="341">
        <v>4</v>
      </c>
      <c r="B788" s="277" t="s">
        <v>2218</v>
      </c>
      <c r="C788" s="64" t="s">
        <v>2319</v>
      </c>
      <c r="D788" s="63" t="s">
        <v>163</v>
      </c>
      <c r="E788" s="63" t="s">
        <v>23</v>
      </c>
      <c r="F788" s="63">
        <v>2016</v>
      </c>
      <c r="G788" s="61">
        <v>2019</v>
      </c>
      <c r="H788" s="467">
        <v>58000000</v>
      </c>
      <c r="I788" s="467"/>
      <c r="J788" s="467">
        <v>300000</v>
      </c>
      <c r="K788" s="467"/>
      <c r="L788" s="467"/>
      <c r="M788" s="467"/>
      <c r="N788" s="467"/>
      <c r="O788" s="467"/>
      <c r="P788" s="343" t="s">
        <v>24</v>
      </c>
    </row>
    <row r="789" spans="1:16" s="1" customFormat="1" ht="50.1" customHeight="1">
      <c r="A789" s="351">
        <v>5</v>
      </c>
      <c r="B789" s="277" t="s">
        <v>2218</v>
      </c>
      <c r="C789" s="64" t="s">
        <v>2320</v>
      </c>
      <c r="D789" s="63" t="s">
        <v>151</v>
      </c>
      <c r="E789" s="63" t="s">
        <v>23</v>
      </c>
      <c r="F789" s="63">
        <v>2017</v>
      </c>
      <c r="G789" s="61">
        <v>2019</v>
      </c>
      <c r="H789" s="467">
        <v>8500000</v>
      </c>
      <c r="I789" s="467"/>
      <c r="J789" s="467">
        <v>10000</v>
      </c>
      <c r="K789" s="467"/>
      <c r="L789" s="467"/>
      <c r="M789" s="467"/>
      <c r="N789" s="467"/>
      <c r="O789" s="467"/>
      <c r="P789" s="354" t="s">
        <v>25</v>
      </c>
    </row>
    <row r="790" spans="1:16" s="1" customFormat="1" ht="50.1" customHeight="1">
      <c r="A790" s="341">
        <v>6</v>
      </c>
      <c r="B790" s="277" t="s">
        <v>2218</v>
      </c>
      <c r="C790" s="64" t="s">
        <v>2321</v>
      </c>
      <c r="D790" s="63" t="s">
        <v>2327</v>
      </c>
      <c r="E790" s="63" t="s">
        <v>23</v>
      </c>
      <c r="F790" s="63">
        <v>2017</v>
      </c>
      <c r="G790" s="61">
        <v>2019</v>
      </c>
      <c r="H790" s="467">
        <v>100000</v>
      </c>
      <c r="I790" s="467"/>
      <c r="J790" s="467">
        <v>100000</v>
      </c>
      <c r="K790" s="467"/>
      <c r="L790" s="467"/>
      <c r="M790" s="467"/>
      <c r="N790" s="467"/>
      <c r="O790" s="467"/>
      <c r="P790" s="354" t="s">
        <v>26</v>
      </c>
    </row>
    <row r="791" spans="1:16" s="1" customFormat="1" ht="50.1" customHeight="1">
      <c r="A791" s="351">
        <v>7</v>
      </c>
      <c r="B791" s="277" t="s">
        <v>2218</v>
      </c>
      <c r="C791" s="64" t="s">
        <v>2320</v>
      </c>
      <c r="D791" s="63" t="s">
        <v>167</v>
      </c>
      <c r="E791" s="63" t="s">
        <v>23</v>
      </c>
      <c r="F791" s="63">
        <v>2018</v>
      </c>
      <c r="G791" s="61">
        <v>2019</v>
      </c>
      <c r="H791" s="467">
        <v>2000</v>
      </c>
      <c r="I791" s="467"/>
      <c r="J791" s="467">
        <v>2000</v>
      </c>
      <c r="K791" s="467"/>
      <c r="L791" s="467"/>
      <c r="M791" s="467"/>
      <c r="N791" s="467"/>
      <c r="O791" s="467"/>
      <c r="P791" s="343" t="s">
        <v>27</v>
      </c>
    </row>
    <row r="792" spans="1:16" s="1" customFormat="1" ht="50.1" customHeight="1">
      <c r="A792" s="341">
        <v>8</v>
      </c>
      <c r="B792" s="277" t="s">
        <v>2218</v>
      </c>
      <c r="C792" s="64" t="s">
        <v>2322</v>
      </c>
      <c r="D792" s="63" t="s">
        <v>2328</v>
      </c>
      <c r="E792" s="63" t="s">
        <v>23</v>
      </c>
      <c r="F792" s="63">
        <v>2018</v>
      </c>
      <c r="G792" s="61">
        <v>2019</v>
      </c>
      <c r="H792" s="467">
        <v>125000</v>
      </c>
      <c r="I792" s="467"/>
      <c r="J792" s="467">
        <v>125000</v>
      </c>
      <c r="K792" s="467"/>
      <c r="L792" s="467"/>
      <c r="M792" s="467"/>
      <c r="N792" s="467"/>
      <c r="O792" s="467"/>
      <c r="P792" s="343" t="s">
        <v>28</v>
      </c>
    </row>
    <row r="793" spans="1:16" s="1" customFormat="1" ht="50.1" customHeight="1">
      <c r="A793" s="351">
        <v>9</v>
      </c>
      <c r="B793" s="277" t="s">
        <v>2218</v>
      </c>
      <c r="C793" s="64" t="s">
        <v>2323</v>
      </c>
      <c r="D793" s="63" t="s">
        <v>363</v>
      </c>
      <c r="E793" s="63" t="s">
        <v>23</v>
      </c>
      <c r="F793" s="63">
        <v>2018</v>
      </c>
      <c r="G793" s="61">
        <v>2020</v>
      </c>
      <c r="H793" s="467">
        <v>20000000</v>
      </c>
      <c r="I793" s="467"/>
      <c r="J793" s="467">
        <v>2000</v>
      </c>
      <c r="K793" s="467"/>
      <c r="L793" s="467"/>
      <c r="M793" s="467"/>
      <c r="N793" s="467"/>
      <c r="O793" s="467"/>
      <c r="P793" s="343" t="s">
        <v>29</v>
      </c>
    </row>
    <row r="794" spans="1:16" s="1" customFormat="1" ht="50.1" customHeight="1">
      <c r="A794" s="341">
        <v>10</v>
      </c>
      <c r="B794" s="277" t="s">
        <v>2218</v>
      </c>
      <c r="C794" s="64" t="s">
        <v>2323</v>
      </c>
      <c r="D794" s="63" t="s">
        <v>325</v>
      </c>
      <c r="E794" s="63" t="s">
        <v>23</v>
      </c>
      <c r="F794" s="63">
        <v>2018</v>
      </c>
      <c r="G794" s="61">
        <v>2020</v>
      </c>
      <c r="H794" s="467">
        <v>20000000</v>
      </c>
      <c r="I794" s="467"/>
      <c r="J794" s="467">
        <v>2000</v>
      </c>
      <c r="K794" s="467"/>
      <c r="L794" s="467"/>
      <c r="M794" s="467"/>
      <c r="N794" s="467"/>
      <c r="O794" s="467"/>
      <c r="P794" s="343" t="s">
        <v>29</v>
      </c>
    </row>
    <row r="795" spans="1:16" s="1" customFormat="1" ht="50.1" customHeight="1" thickBot="1">
      <c r="A795" s="351">
        <v>11</v>
      </c>
      <c r="B795" s="277" t="s">
        <v>2218</v>
      </c>
      <c r="C795" s="261" t="s">
        <v>2323</v>
      </c>
      <c r="D795" s="65" t="s">
        <v>2329</v>
      </c>
      <c r="E795" s="65" t="s">
        <v>23</v>
      </c>
      <c r="F795" s="65">
        <v>2018</v>
      </c>
      <c r="G795" s="225">
        <v>2020</v>
      </c>
      <c r="H795" s="469">
        <v>20000000</v>
      </c>
      <c r="I795" s="469"/>
      <c r="J795" s="469">
        <v>2000</v>
      </c>
      <c r="K795" s="469"/>
      <c r="L795" s="469"/>
      <c r="M795" s="469"/>
      <c r="N795" s="469"/>
      <c r="O795" s="469"/>
      <c r="P795" s="355" t="s">
        <v>29</v>
      </c>
    </row>
    <row r="796" spans="1:16" s="379" customFormat="1" ht="30" customHeight="1" thickBot="1">
      <c r="A796" s="794" t="s">
        <v>31</v>
      </c>
      <c r="B796" s="795"/>
      <c r="C796" s="795"/>
      <c r="D796" s="795"/>
      <c r="E796" s="795"/>
      <c r="F796" s="795"/>
      <c r="G796" s="795"/>
      <c r="H796" s="46">
        <f>SUM(H785:H795)</f>
        <v>163627000</v>
      </c>
      <c r="I796" s="46">
        <f t="shared" ref="I796:J796" si="28">SUM(I785:I795)</f>
        <v>10842511.470000001</v>
      </c>
      <c r="J796" s="141">
        <f t="shared" si="28"/>
        <v>549000</v>
      </c>
      <c r="K796" s="526"/>
      <c r="L796" s="500"/>
      <c r="M796" s="46"/>
      <c r="N796" s="46"/>
      <c r="O796" s="46"/>
      <c r="P796" s="556"/>
    </row>
    <row r="797" spans="1:16" s="140" customFormat="1" ht="18" customHeight="1" thickBot="1">
      <c r="A797" s="137"/>
      <c r="B797" s="138"/>
      <c r="C797" s="588"/>
      <c r="D797" s="588"/>
      <c r="E797" s="588"/>
      <c r="F797" s="138"/>
      <c r="G797" s="138"/>
      <c r="H797" s="139"/>
      <c r="I797" s="139"/>
      <c r="J797" s="139"/>
      <c r="K797" s="527"/>
      <c r="L797" s="139"/>
      <c r="M797" s="139"/>
      <c r="N797" s="139"/>
      <c r="O797" s="139"/>
      <c r="P797" s="557"/>
    </row>
    <row r="798" spans="1:16" ht="30" customHeight="1" thickBot="1">
      <c r="A798" s="781" t="s">
        <v>788</v>
      </c>
      <c r="B798" s="782"/>
      <c r="C798" s="782"/>
      <c r="D798" s="782"/>
      <c r="E798" s="782"/>
      <c r="F798" s="782"/>
      <c r="G798" s="782"/>
      <c r="H798" s="782"/>
      <c r="I798" s="782"/>
      <c r="J798" s="782"/>
      <c r="K798" s="782"/>
      <c r="L798" s="782"/>
      <c r="M798" s="782"/>
      <c r="N798" s="782"/>
      <c r="O798" s="782"/>
      <c r="P798" s="783"/>
    </row>
    <row r="799" spans="1:16" s="69" customFormat="1" ht="27.75" customHeight="1">
      <c r="A799" s="222">
        <v>1</v>
      </c>
      <c r="B799" s="222" t="s">
        <v>142</v>
      </c>
      <c r="C799" s="256" t="s">
        <v>739</v>
      </c>
      <c r="D799" s="255" t="s">
        <v>333</v>
      </c>
      <c r="E799" s="255" t="s">
        <v>740</v>
      </c>
      <c r="F799" s="279">
        <v>43108</v>
      </c>
      <c r="G799" s="279">
        <v>43468</v>
      </c>
      <c r="H799" s="455">
        <v>15200000</v>
      </c>
      <c r="I799" s="455">
        <v>0</v>
      </c>
      <c r="J799" s="455"/>
      <c r="K799" s="455"/>
      <c r="L799" s="455"/>
      <c r="M799" s="455"/>
      <c r="N799" s="455"/>
      <c r="O799" s="455"/>
      <c r="P799" s="288"/>
    </row>
    <row r="800" spans="1:16" s="69" customFormat="1" ht="27.75" customHeight="1">
      <c r="A800" s="61">
        <v>2</v>
      </c>
      <c r="B800" s="222" t="s">
        <v>142</v>
      </c>
      <c r="C800" s="64" t="s">
        <v>741</v>
      </c>
      <c r="D800" s="63" t="s">
        <v>456</v>
      </c>
      <c r="E800" s="63" t="s">
        <v>740</v>
      </c>
      <c r="F800" s="283">
        <v>43109</v>
      </c>
      <c r="G800" s="283">
        <v>43469</v>
      </c>
      <c r="H800" s="474">
        <v>9449000</v>
      </c>
      <c r="I800" s="474">
        <v>4193466.1999999997</v>
      </c>
      <c r="J800" s="474"/>
      <c r="K800" s="474"/>
      <c r="L800" s="474"/>
      <c r="M800" s="474"/>
      <c r="N800" s="474"/>
      <c r="O800" s="474"/>
      <c r="P800" s="62"/>
    </row>
    <row r="801" spans="1:16" s="69" customFormat="1" ht="27.75" customHeight="1">
      <c r="A801" s="61">
        <v>3</v>
      </c>
      <c r="B801" s="222" t="s">
        <v>142</v>
      </c>
      <c r="C801" s="64" t="s">
        <v>742</v>
      </c>
      <c r="D801" s="63" t="s">
        <v>288</v>
      </c>
      <c r="E801" s="63" t="s">
        <v>740</v>
      </c>
      <c r="F801" s="283">
        <v>43150</v>
      </c>
      <c r="G801" s="283">
        <v>43510</v>
      </c>
      <c r="H801" s="474">
        <v>17600000</v>
      </c>
      <c r="I801" s="474">
        <v>2408333.8399999989</v>
      </c>
      <c r="J801" s="474"/>
      <c r="K801" s="474"/>
      <c r="L801" s="474"/>
      <c r="M801" s="474"/>
      <c r="N801" s="474"/>
      <c r="O801" s="474"/>
      <c r="P801" s="62"/>
    </row>
    <row r="802" spans="1:16" s="69" customFormat="1" ht="27.75" customHeight="1">
      <c r="A802" s="61">
        <v>4</v>
      </c>
      <c r="B802" s="222" t="s">
        <v>142</v>
      </c>
      <c r="C802" s="64" t="s">
        <v>743</v>
      </c>
      <c r="D802" s="63" t="s">
        <v>163</v>
      </c>
      <c r="E802" s="63" t="s">
        <v>744</v>
      </c>
      <c r="F802" s="283">
        <v>43423</v>
      </c>
      <c r="G802" s="283">
        <v>43543</v>
      </c>
      <c r="H802" s="474">
        <v>9450000</v>
      </c>
      <c r="I802" s="474">
        <v>5970457.96</v>
      </c>
      <c r="J802" s="474"/>
      <c r="K802" s="474"/>
      <c r="L802" s="474"/>
      <c r="M802" s="474"/>
      <c r="N802" s="474"/>
      <c r="O802" s="474"/>
      <c r="P802" s="62"/>
    </row>
    <row r="803" spans="1:16" s="69" customFormat="1" ht="27.75" customHeight="1">
      <c r="A803" s="61">
        <v>5</v>
      </c>
      <c r="B803" s="222" t="s">
        <v>142</v>
      </c>
      <c r="C803" s="64" t="s">
        <v>745</v>
      </c>
      <c r="D803" s="63" t="s">
        <v>363</v>
      </c>
      <c r="E803" s="63" t="s">
        <v>744</v>
      </c>
      <c r="F803" s="283">
        <v>43423</v>
      </c>
      <c r="G803" s="283">
        <v>43513</v>
      </c>
      <c r="H803" s="474">
        <v>5550000</v>
      </c>
      <c r="I803" s="474">
        <v>3888506.22</v>
      </c>
      <c r="J803" s="474"/>
      <c r="K803" s="474"/>
      <c r="L803" s="474"/>
      <c r="M803" s="474"/>
      <c r="N803" s="474"/>
      <c r="O803" s="474"/>
      <c r="P803" s="62"/>
    </row>
    <row r="804" spans="1:16" s="69" customFormat="1" ht="27.75" customHeight="1">
      <c r="A804" s="61">
        <v>6</v>
      </c>
      <c r="B804" s="222" t="s">
        <v>142</v>
      </c>
      <c r="C804" s="64" t="s">
        <v>746</v>
      </c>
      <c r="D804" s="63" t="s">
        <v>436</v>
      </c>
      <c r="E804" s="63" t="s">
        <v>740</v>
      </c>
      <c r="F804" s="283">
        <v>42927</v>
      </c>
      <c r="G804" s="283">
        <v>43287</v>
      </c>
      <c r="H804" s="474">
        <v>6165000</v>
      </c>
      <c r="I804" s="474">
        <v>5532315.0254999995</v>
      </c>
      <c r="J804" s="474"/>
      <c r="K804" s="474"/>
      <c r="L804" s="474"/>
      <c r="M804" s="474"/>
      <c r="N804" s="474"/>
      <c r="O804" s="474"/>
      <c r="P804" s="62"/>
    </row>
    <row r="805" spans="1:16" s="69" customFormat="1" ht="27.75" customHeight="1">
      <c r="A805" s="61">
        <v>7</v>
      </c>
      <c r="B805" s="222" t="s">
        <v>142</v>
      </c>
      <c r="C805" s="64" t="s">
        <v>747</v>
      </c>
      <c r="D805" s="63" t="s">
        <v>160</v>
      </c>
      <c r="E805" s="63" t="s">
        <v>740</v>
      </c>
      <c r="F805" s="283">
        <v>42927</v>
      </c>
      <c r="G805" s="283">
        <v>43467</v>
      </c>
      <c r="H805" s="474">
        <v>40923000</v>
      </c>
      <c r="I805" s="474">
        <v>34672817.9331</v>
      </c>
      <c r="J805" s="474"/>
      <c r="K805" s="474"/>
      <c r="L805" s="474"/>
      <c r="M805" s="474"/>
      <c r="N805" s="474"/>
      <c r="O805" s="474"/>
      <c r="P805" s="62"/>
    </row>
    <row r="806" spans="1:16" s="69" customFormat="1" ht="27.75" customHeight="1">
      <c r="A806" s="61">
        <v>8</v>
      </c>
      <c r="B806" s="222" t="s">
        <v>142</v>
      </c>
      <c r="C806" s="64" t="s">
        <v>748</v>
      </c>
      <c r="D806" s="63" t="s">
        <v>325</v>
      </c>
      <c r="E806" s="63" t="s">
        <v>740</v>
      </c>
      <c r="F806" s="283">
        <v>42933</v>
      </c>
      <c r="G806" s="283">
        <v>43293</v>
      </c>
      <c r="H806" s="474">
        <v>15120000</v>
      </c>
      <c r="I806" s="474">
        <v>9537147.7488000002</v>
      </c>
      <c r="J806" s="474"/>
      <c r="K806" s="474"/>
      <c r="L806" s="474"/>
      <c r="M806" s="474"/>
      <c r="N806" s="474"/>
      <c r="O806" s="474"/>
      <c r="P806" s="62"/>
    </row>
    <row r="807" spans="1:16" s="69" customFormat="1" ht="27.75" customHeight="1">
      <c r="A807" s="61">
        <v>9</v>
      </c>
      <c r="B807" s="222" t="s">
        <v>142</v>
      </c>
      <c r="C807" s="64" t="s">
        <v>749</v>
      </c>
      <c r="D807" s="63" t="s">
        <v>46</v>
      </c>
      <c r="E807" s="63" t="s">
        <v>740</v>
      </c>
      <c r="F807" s="283">
        <v>42996</v>
      </c>
      <c r="G807" s="283">
        <v>43356</v>
      </c>
      <c r="H807" s="474">
        <v>9151700</v>
      </c>
      <c r="I807" s="474">
        <v>7269063.9831049982</v>
      </c>
      <c r="J807" s="474"/>
      <c r="K807" s="474"/>
      <c r="L807" s="474"/>
      <c r="M807" s="474"/>
      <c r="N807" s="474"/>
      <c r="O807" s="474"/>
      <c r="P807" s="62"/>
    </row>
    <row r="808" spans="1:16" s="69" customFormat="1" ht="27.75" customHeight="1">
      <c r="A808" s="61">
        <v>10</v>
      </c>
      <c r="B808" s="222" t="s">
        <v>142</v>
      </c>
      <c r="C808" s="64" t="s">
        <v>750</v>
      </c>
      <c r="D808" s="63" t="s">
        <v>46</v>
      </c>
      <c r="E808" s="63" t="s">
        <v>740</v>
      </c>
      <c r="F808" s="283">
        <v>42996</v>
      </c>
      <c r="G808" s="283">
        <v>43356</v>
      </c>
      <c r="H808" s="474">
        <v>13061500</v>
      </c>
      <c r="I808" s="474">
        <v>11928238.936595</v>
      </c>
      <c r="J808" s="474"/>
      <c r="K808" s="474"/>
      <c r="L808" s="474"/>
      <c r="M808" s="474"/>
      <c r="N808" s="474"/>
      <c r="O808" s="474"/>
      <c r="P808" s="62"/>
    </row>
    <row r="809" spans="1:16" s="69" customFormat="1" ht="27.75" customHeight="1">
      <c r="A809" s="61">
        <v>11</v>
      </c>
      <c r="B809" s="222" t="s">
        <v>142</v>
      </c>
      <c r="C809" s="64" t="s">
        <v>751</v>
      </c>
      <c r="D809" s="63" t="s">
        <v>789</v>
      </c>
      <c r="E809" s="63" t="s">
        <v>740</v>
      </c>
      <c r="F809" s="283">
        <v>42996</v>
      </c>
      <c r="G809" s="283">
        <v>43356</v>
      </c>
      <c r="H809" s="474">
        <v>21752000</v>
      </c>
      <c r="I809" s="474">
        <v>20853926.916160002</v>
      </c>
      <c r="J809" s="474"/>
      <c r="K809" s="474"/>
      <c r="L809" s="474"/>
      <c r="M809" s="474"/>
      <c r="N809" s="474"/>
      <c r="O809" s="474"/>
      <c r="P809" s="62"/>
    </row>
    <row r="810" spans="1:16" s="69" customFormat="1" ht="27.75" customHeight="1">
      <c r="A810" s="61">
        <v>12</v>
      </c>
      <c r="B810" s="222" t="s">
        <v>142</v>
      </c>
      <c r="C810" s="64" t="s">
        <v>752</v>
      </c>
      <c r="D810" s="63" t="s">
        <v>325</v>
      </c>
      <c r="E810" s="63" t="s">
        <v>740</v>
      </c>
      <c r="F810" s="283">
        <v>42996</v>
      </c>
      <c r="G810" s="283">
        <v>43356</v>
      </c>
      <c r="H810" s="474">
        <v>24724704</v>
      </c>
      <c r="I810" s="474">
        <v>23296575.1853728</v>
      </c>
      <c r="J810" s="474"/>
      <c r="K810" s="474"/>
      <c r="L810" s="474"/>
      <c r="M810" s="474"/>
      <c r="N810" s="474"/>
      <c r="O810" s="474"/>
      <c r="P810" s="62"/>
    </row>
    <row r="811" spans="1:16" s="69" customFormat="1" ht="27.75" customHeight="1">
      <c r="A811" s="61">
        <v>13</v>
      </c>
      <c r="B811" s="222" t="s">
        <v>142</v>
      </c>
      <c r="C811" s="64" t="s">
        <v>753</v>
      </c>
      <c r="D811" s="63" t="s">
        <v>325</v>
      </c>
      <c r="E811" s="63" t="s">
        <v>740</v>
      </c>
      <c r="F811" s="283">
        <v>42996</v>
      </c>
      <c r="G811" s="283">
        <v>43356</v>
      </c>
      <c r="H811" s="474">
        <v>20917000</v>
      </c>
      <c r="I811" s="474">
        <v>18658682.289779995</v>
      </c>
      <c r="J811" s="474"/>
      <c r="K811" s="474"/>
      <c r="L811" s="474"/>
      <c r="M811" s="474"/>
      <c r="N811" s="474"/>
      <c r="O811" s="474"/>
      <c r="P811" s="62"/>
    </row>
    <row r="812" spans="1:16" s="69" customFormat="1" ht="27.75" customHeight="1">
      <c r="A812" s="61">
        <v>14</v>
      </c>
      <c r="B812" s="222" t="s">
        <v>142</v>
      </c>
      <c r="C812" s="64" t="s">
        <v>754</v>
      </c>
      <c r="D812" s="63" t="s">
        <v>127</v>
      </c>
      <c r="E812" s="63" t="s">
        <v>740</v>
      </c>
      <c r="F812" s="283">
        <v>43059</v>
      </c>
      <c r="G812" s="283">
        <v>43419</v>
      </c>
      <c r="H812" s="474">
        <v>18950000</v>
      </c>
      <c r="I812" s="474">
        <v>18138714.495000001</v>
      </c>
      <c r="J812" s="474"/>
      <c r="K812" s="474"/>
      <c r="L812" s="474"/>
      <c r="M812" s="474"/>
      <c r="N812" s="474"/>
      <c r="O812" s="474"/>
      <c r="P812" s="62"/>
    </row>
    <row r="813" spans="1:16" s="69" customFormat="1" ht="27.75" customHeight="1">
      <c r="A813" s="61">
        <v>15</v>
      </c>
      <c r="B813" s="222" t="s">
        <v>142</v>
      </c>
      <c r="C813" s="64" t="s">
        <v>755</v>
      </c>
      <c r="D813" s="63" t="s">
        <v>127</v>
      </c>
      <c r="E813" s="63" t="s">
        <v>740</v>
      </c>
      <c r="F813" s="283">
        <v>43059</v>
      </c>
      <c r="G813" s="283">
        <v>43419</v>
      </c>
      <c r="H813" s="474">
        <v>6874896</v>
      </c>
      <c r="I813" s="474">
        <v>3823493.3475984004</v>
      </c>
      <c r="J813" s="474"/>
      <c r="K813" s="474"/>
      <c r="L813" s="474"/>
      <c r="M813" s="474"/>
      <c r="N813" s="474"/>
      <c r="O813" s="474"/>
      <c r="P813" s="62"/>
    </row>
    <row r="814" spans="1:16" s="69" customFormat="1" ht="27.75" customHeight="1">
      <c r="A814" s="61">
        <v>16</v>
      </c>
      <c r="B814" s="222" t="s">
        <v>142</v>
      </c>
      <c r="C814" s="64" t="s">
        <v>756</v>
      </c>
      <c r="D814" s="63" t="s">
        <v>127</v>
      </c>
      <c r="E814" s="63" t="s">
        <v>740</v>
      </c>
      <c r="F814" s="283">
        <v>43059</v>
      </c>
      <c r="G814" s="283">
        <v>43419</v>
      </c>
      <c r="H814" s="474">
        <v>10772069</v>
      </c>
      <c r="I814" s="474">
        <v>6147821.2159903003</v>
      </c>
      <c r="J814" s="474"/>
      <c r="K814" s="474"/>
      <c r="L814" s="474"/>
      <c r="M814" s="474"/>
      <c r="N814" s="474"/>
      <c r="O814" s="474"/>
      <c r="P814" s="62"/>
    </row>
    <row r="815" spans="1:16" s="69" customFormat="1" ht="27.75" customHeight="1">
      <c r="A815" s="61">
        <v>17</v>
      </c>
      <c r="B815" s="222" t="s">
        <v>142</v>
      </c>
      <c r="C815" s="64" t="s">
        <v>757</v>
      </c>
      <c r="D815" s="63" t="s">
        <v>790</v>
      </c>
      <c r="E815" s="63" t="s">
        <v>740</v>
      </c>
      <c r="F815" s="283">
        <v>43059</v>
      </c>
      <c r="G815" s="283">
        <v>43419</v>
      </c>
      <c r="H815" s="474">
        <v>9830000</v>
      </c>
      <c r="I815" s="474">
        <v>6116964.2300000004</v>
      </c>
      <c r="J815" s="474"/>
      <c r="K815" s="474"/>
      <c r="L815" s="474"/>
      <c r="M815" s="474"/>
      <c r="N815" s="474"/>
      <c r="O815" s="474"/>
      <c r="P815" s="62"/>
    </row>
    <row r="816" spans="1:16" s="69" customFormat="1" ht="27.75" customHeight="1">
      <c r="A816" s="61">
        <v>18</v>
      </c>
      <c r="B816" s="222" t="s">
        <v>142</v>
      </c>
      <c r="C816" s="64" t="s">
        <v>758</v>
      </c>
      <c r="D816" s="63" t="s">
        <v>127</v>
      </c>
      <c r="E816" s="63" t="s">
        <v>740</v>
      </c>
      <c r="F816" s="283">
        <v>43059</v>
      </c>
      <c r="G816" s="283">
        <v>43419</v>
      </c>
      <c r="H816" s="474">
        <v>10030000</v>
      </c>
      <c r="I816" s="474">
        <v>2056736.76</v>
      </c>
      <c r="J816" s="474"/>
      <c r="K816" s="474"/>
      <c r="L816" s="474"/>
      <c r="M816" s="474"/>
      <c r="N816" s="474"/>
      <c r="O816" s="474"/>
      <c r="P816" s="62"/>
    </row>
    <row r="817" spans="1:16" s="69" customFormat="1" ht="27.75" customHeight="1">
      <c r="A817" s="61">
        <v>19</v>
      </c>
      <c r="B817" s="222" t="s">
        <v>142</v>
      </c>
      <c r="C817" s="64" t="s">
        <v>759</v>
      </c>
      <c r="D817" s="63" t="s">
        <v>791</v>
      </c>
      <c r="E817" s="63" t="s">
        <v>740</v>
      </c>
      <c r="F817" s="283">
        <v>43059</v>
      </c>
      <c r="G817" s="283">
        <v>43419</v>
      </c>
      <c r="H817" s="474">
        <v>11435000</v>
      </c>
      <c r="I817" s="474">
        <v>7144588</v>
      </c>
      <c r="J817" s="474"/>
      <c r="K817" s="474"/>
      <c r="L817" s="474"/>
      <c r="M817" s="474"/>
      <c r="N817" s="474"/>
      <c r="O817" s="474"/>
      <c r="P817" s="62"/>
    </row>
    <row r="818" spans="1:16" s="69" customFormat="1" ht="27.75" customHeight="1">
      <c r="A818" s="61">
        <v>20</v>
      </c>
      <c r="B818" s="222" t="s">
        <v>142</v>
      </c>
      <c r="C818" s="64" t="s">
        <v>760</v>
      </c>
      <c r="D818" s="63" t="s">
        <v>791</v>
      </c>
      <c r="E818" s="63" t="s">
        <v>740</v>
      </c>
      <c r="F818" s="283">
        <v>43059</v>
      </c>
      <c r="G818" s="283">
        <v>43419</v>
      </c>
      <c r="H818" s="474">
        <v>7094400</v>
      </c>
      <c r="I818" s="474">
        <v>5325465.8</v>
      </c>
      <c r="J818" s="474"/>
      <c r="K818" s="474"/>
      <c r="L818" s="474"/>
      <c r="M818" s="474"/>
      <c r="N818" s="474"/>
      <c r="O818" s="474"/>
      <c r="P818" s="62"/>
    </row>
    <row r="819" spans="1:16" s="69" customFormat="1" ht="27.75" customHeight="1">
      <c r="A819" s="61">
        <v>21</v>
      </c>
      <c r="B819" s="222" t="s">
        <v>142</v>
      </c>
      <c r="C819" s="64" t="s">
        <v>761</v>
      </c>
      <c r="D819" s="63" t="s">
        <v>332</v>
      </c>
      <c r="E819" s="63" t="s">
        <v>740</v>
      </c>
      <c r="F819" s="283">
        <v>43059</v>
      </c>
      <c r="G819" s="283">
        <v>43419</v>
      </c>
      <c r="H819" s="474">
        <v>2350000</v>
      </c>
      <c r="I819" s="474">
        <v>2017693.55</v>
      </c>
      <c r="J819" s="474"/>
      <c r="K819" s="474"/>
      <c r="L819" s="474"/>
      <c r="M819" s="474"/>
      <c r="N819" s="474"/>
      <c r="O819" s="474"/>
      <c r="P819" s="62"/>
    </row>
    <row r="820" spans="1:16" s="69" customFormat="1" ht="27.75" customHeight="1">
      <c r="A820" s="61">
        <v>22</v>
      </c>
      <c r="B820" s="222" t="s">
        <v>142</v>
      </c>
      <c r="C820" s="64" t="s">
        <v>762</v>
      </c>
      <c r="D820" s="63" t="s">
        <v>332</v>
      </c>
      <c r="E820" s="63" t="s">
        <v>740</v>
      </c>
      <c r="F820" s="283">
        <v>43059</v>
      </c>
      <c r="G820" s="283">
        <v>43419</v>
      </c>
      <c r="H820" s="474">
        <v>8600000</v>
      </c>
      <c r="I820" s="474">
        <v>7510182.2000000002</v>
      </c>
      <c r="J820" s="474"/>
      <c r="K820" s="474"/>
      <c r="L820" s="474"/>
      <c r="M820" s="474"/>
      <c r="N820" s="474"/>
      <c r="O820" s="474"/>
      <c r="P820" s="62"/>
    </row>
    <row r="821" spans="1:16" s="69" customFormat="1" ht="27.75" customHeight="1">
      <c r="A821" s="61">
        <v>23</v>
      </c>
      <c r="B821" s="222" t="s">
        <v>142</v>
      </c>
      <c r="C821" s="64" t="s">
        <v>763</v>
      </c>
      <c r="D821" s="63" t="s">
        <v>144</v>
      </c>
      <c r="E821" s="63" t="s">
        <v>740</v>
      </c>
      <c r="F821" s="283">
        <v>43059</v>
      </c>
      <c r="G821" s="283">
        <v>43299</v>
      </c>
      <c r="H821" s="474">
        <v>4000000</v>
      </c>
      <c r="I821" s="474">
        <v>1918848.4</v>
      </c>
      <c r="J821" s="474"/>
      <c r="K821" s="474"/>
      <c r="L821" s="474"/>
      <c r="M821" s="474"/>
      <c r="N821" s="474"/>
      <c r="O821" s="474"/>
      <c r="P821" s="62"/>
    </row>
    <row r="822" spans="1:16" s="69" customFormat="1" ht="27.75" customHeight="1">
      <c r="A822" s="61">
        <v>24</v>
      </c>
      <c r="B822" s="222" t="s">
        <v>142</v>
      </c>
      <c r="C822" s="64" t="s">
        <v>764</v>
      </c>
      <c r="D822" s="63" t="s">
        <v>325</v>
      </c>
      <c r="E822" s="63" t="s">
        <v>740</v>
      </c>
      <c r="F822" s="283">
        <v>43115</v>
      </c>
      <c r="G822" s="283">
        <v>43595</v>
      </c>
      <c r="H822" s="474">
        <v>21747000</v>
      </c>
      <c r="I822" s="474">
        <v>10848433.537920002</v>
      </c>
      <c r="J822" s="474"/>
      <c r="K822" s="474"/>
      <c r="L822" s="474"/>
      <c r="M822" s="474"/>
      <c r="N822" s="474"/>
      <c r="O822" s="474"/>
      <c r="P822" s="62"/>
    </row>
    <row r="823" spans="1:16" s="69" customFormat="1" ht="27.75" customHeight="1">
      <c r="A823" s="61">
        <v>25</v>
      </c>
      <c r="B823" s="222" t="s">
        <v>142</v>
      </c>
      <c r="C823" s="64" t="s">
        <v>765</v>
      </c>
      <c r="D823" s="63" t="s">
        <v>123</v>
      </c>
      <c r="E823" s="63" t="s">
        <v>740</v>
      </c>
      <c r="F823" s="283">
        <v>43150</v>
      </c>
      <c r="G823" s="283">
        <v>43510</v>
      </c>
      <c r="H823" s="474">
        <v>11400000</v>
      </c>
      <c r="I823" s="474">
        <v>3041852.0819999995</v>
      </c>
      <c r="J823" s="474"/>
      <c r="K823" s="474"/>
      <c r="L823" s="474"/>
      <c r="M823" s="474"/>
      <c r="N823" s="474"/>
      <c r="O823" s="474"/>
      <c r="P823" s="62"/>
    </row>
    <row r="824" spans="1:16" s="69" customFormat="1" ht="27.75" customHeight="1">
      <c r="A824" s="61">
        <v>26</v>
      </c>
      <c r="B824" s="222" t="s">
        <v>142</v>
      </c>
      <c r="C824" s="64" t="s">
        <v>766</v>
      </c>
      <c r="D824" s="63" t="s">
        <v>123</v>
      </c>
      <c r="E824" s="63" t="s">
        <v>740</v>
      </c>
      <c r="F824" s="283">
        <v>43150</v>
      </c>
      <c r="G824" s="283">
        <v>43510</v>
      </c>
      <c r="H824" s="474">
        <v>7550000</v>
      </c>
      <c r="I824" s="474">
        <v>1672220.206</v>
      </c>
      <c r="J824" s="474"/>
      <c r="K824" s="474"/>
      <c r="L824" s="474"/>
      <c r="M824" s="474"/>
      <c r="N824" s="474"/>
      <c r="O824" s="474"/>
      <c r="P824" s="62"/>
    </row>
    <row r="825" spans="1:16" s="69" customFormat="1" ht="27.75" customHeight="1">
      <c r="A825" s="61">
        <v>27</v>
      </c>
      <c r="B825" s="222" t="s">
        <v>142</v>
      </c>
      <c r="C825" s="64" t="s">
        <v>767</v>
      </c>
      <c r="D825" s="63" t="s">
        <v>160</v>
      </c>
      <c r="E825" s="63" t="s">
        <v>740</v>
      </c>
      <c r="F825" s="283">
        <v>43217</v>
      </c>
      <c r="G825" s="283">
        <v>43577</v>
      </c>
      <c r="H825" s="474">
        <v>7475000</v>
      </c>
      <c r="I825" s="474">
        <v>2553893.5500000003</v>
      </c>
      <c r="J825" s="474"/>
      <c r="K825" s="474"/>
      <c r="L825" s="474"/>
      <c r="M825" s="474"/>
      <c r="N825" s="474"/>
      <c r="O825" s="474"/>
      <c r="P825" s="62"/>
    </row>
    <row r="826" spans="1:16" s="69" customFormat="1" ht="27.75" customHeight="1">
      <c r="A826" s="61">
        <v>28</v>
      </c>
      <c r="B826" s="222" t="s">
        <v>142</v>
      </c>
      <c r="C826" s="64" t="s">
        <v>768</v>
      </c>
      <c r="D826" s="63" t="s">
        <v>160</v>
      </c>
      <c r="E826" s="63" t="s">
        <v>740</v>
      </c>
      <c r="F826" s="283">
        <v>43217</v>
      </c>
      <c r="G826" s="283">
        <v>43577</v>
      </c>
      <c r="H826" s="474">
        <v>10500000</v>
      </c>
      <c r="I826" s="474">
        <v>1622171.9976666216</v>
      </c>
      <c r="J826" s="474"/>
      <c r="K826" s="474"/>
      <c r="L826" s="474"/>
      <c r="M826" s="474"/>
      <c r="N826" s="474"/>
      <c r="O826" s="474"/>
      <c r="P826" s="62"/>
    </row>
    <row r="827" spans="1:16" s="69" customFormat="1" ht="27.75" customHeight="1">
      <c r="A827" s="61">
        <v>29</v>
      </c>
      <c r="B827" s="222" t="s">
        <v>142</v>
      </c>
      <c r="C827" s="64" t="s">
        <v>769</v>
      </c>
      <c r="D827" s="63" t="s">
        <v>288</v>
      </c>
      <c r="E827" s="63" t="s">
        <v>740</v>
      </c>
      <c r="F827" s="283">
        <v>43480</v>
      </c>
      <c r="G827" s="283">
        <v>43960</v>
      </c>
      <c r="H827" s="474">
        <v>29828000</v>
      </c>
      <c r="I827" s="474">
        <v>5070760</v>
      </c>
      <c r="J827" s="474"/>
      <c r="K827" s="474"/>
      <c r="L827" s="474"/>
      <c r="M827" s="474"/>
      <c r="N827" s="474"/>
      <c r="O827" s="474"/>
      <c r="P827" s="62"/>
    </row>
    <row r="828" spans="1:16" s="69" customFormat="1" ht="27.75" customHeight="1">
      <c r="A828" s="61">
        <v>30</v>
      </c>
      <c r="B828" s="222" t="s">
        <v>142</v>
      </c>
      <c r="C828" s="64" t="s">
        <v>770</v>
      </c>
      <c r="D828" s="63" t="s">
        <v>792</v>
      </c>
      <c r="E828" s="63" t="s">
        <v>740</v>
      </c>
      <c r="F828" s="283">
        <v>43480</v>
      </c>
      <c r="G828" s="283">
        <v>44020</v>
      </c>
      <c r="H828" s="474">
        <v>41228000</v>
      </c>
      <c r="I828" s="474">
        <v>0</v>
      </c>
      <c r="J828" s="474"/>
      <c r="K828" s="474"/>
      <c r="L828" s="474"/>
      <c r="M828" s="474"/>
      <c r="N828" s="474"/>
      <c r="O828" s="474"/>
      <c r="P828" s="62"/>
    </row>
    <row r="829" spans="1:16" s="69" customFormat="1" ht="27.75" customHeight="1">
      <c r="A829" s="61">
        <v>31</v>
      </c>
      <c r="B829" s="222" t="s">
        <v>142</v>
      </c>
      <c r="C829" s="64" t="s">
        <v>771</v>
      </c>
      <c r="D829" s="63" t="s">
        <v>351</v>
      </c>
      <c r="E829" s="63" t="s">
        <v>740</v>
      </c>
      <c r="F829" s="283">
        <v>43479</v>
      </c>
      <c r="G829" s="283">
        <v>43899</v>
      </c>
      <c r="H829" s="474">
        <v>9260000</v>
      </c>
      <c r="I829" s="474">
        <v>0</v>
      </c>
      <c r="J829" s="474"/>
      <c r="K829" s="474"/>
      <c r="L829" s="474"/>
      <c r="M829" s="474"/>
      <c r="N829" s="474"/>
      <c r="O829" s="474"/>
      <c r="P829" s="62"/>
    </row>
    <row r="830" spans="1:16" s="69" customFormat="1" ht="27.75" customHeight="1">
      <c r="A830" s="61">
        <v>32</v>
      </c>
      <c r="B830" s="222" t="s">
        <v>142</v>
      </c>
      <c r="C830" s="64" t="s">
        <v>772</v>
      </c>
      <c r="D830" s="63" t="s">
        <v>456</v>
      </c>
      <c r="E830" s="63" t="s">
        <v>740</v>
      </c>
      <c r="F830" s="283">
        <v>43479</v>
      </c>
      <c r="G830" s="283">
        <v>43899</v>
      </c>
      <c r="H830" s="474">
        <v>10760000</v>
      </c>
      <c r="I830" s="474">
        <v>0</v>
      </c>
      <c r="J830" s="474"/>
      <c r="K830" s="474"/>
      <c r="L830" s="474"/>
      <c r="M830" s="474"/>
      <c r="N830" s="474"/>
      <c r="O830" s="474"/>
      <c r="P830" s="62"/>
    </row>
    <row r="831" spans="1:16" s="69" customFormat="1" ht="27.75" customHeight="1">
      <c r="A831" s="61">
        <v>33</v>
      </c>
      <c r="B831" s="222" t="s">
        <v>142</v>
      </c>
      <c r="C831" s="64" t="s">
        <v>773</v>
      </c>
      <c r="D831" s="63" t="s">
        <v>793</v>
      </c>
      <c r="E831" s="63" t="s">
        <v>740</v>
      </c>
      <c r="F831" s="283">
        <v>43479</v>
      </c>
      <c r="G831" s="283">
        <v>43959</v>
      </c>
      <c r="H831" s="474">
        <v>27730000</v>
      </c>
      <c r="I831" s="474">
        <v>0</v>
      </c>
      <c r="J831" s="474"/>
      <c r="K831" s="474"/>
      <c r="L831" s="474"/>
      <c r="M831" s="474"/>
      <c r="N831" s="474"/>
      <c r="O831" s="474"/>
      <c r="P831" s="62"/>
    </row>
    <row r="832" spans="1:16" s="69" customFormat="1" ht="27.75" customHeight="1">
      <c r="A832" s="61">
        <v>34</v>
      </c>
      <c r="B832" s="222" t="s">
        <v>142</v>
      </c>
      <c r="C832" s="64" t="s">
        <v>774</v>
      </c>
      <c r="D832" s="63" t="s">
        <v>165</v>
      </c>
      <c r="E832" s="63" t="s">
        <v>740</v>
      </c>
      <c r="F832" s="283">
        <v>43479</v>
      </c>
      <c r="G832" s="283">
        <v>43959</v>
      </c>
      <c r="H832" s="474">
        <v>19270000</v>
      </c>
      <c r="I832" s="474">
        <v>1540065.6700777255</v>
      </c>
      <c r="J832" s="474"/>
      <c r="K832" s="474"/>
      <c r="L832" s="474"/>
      <c r="M832" s="474"/>
      <c r="N832" s="474"/>
      <c r="O832" s="474"/>
      <c r="P832" s="62"/>
    </row>
    <row r="833" spans="1:16" s="69" customFormat="1" ht="27.75" customHeight="1">
      <c r="A833" s="61">
        <v>35</v>
      </c>
      <c r="B833" s="222" t="s">
        <v>142</v>
      </c>
      <c r="C833" s="64" t="s">
        <v>775</v>
      </c>
      <c r="D833" s="63" t="s">
        <v>272</v>
      </c>
      <c r="E833" s="63" t="s">
        <v>740</v>
      </c>
      <c r="F833" s="283">
        <v>43479</v>
      </c>
      <c r="G833" s="283">
        <v>43959</v>
      </c>
      <c r="H833" s="474">
        <v>19910000</v>
      </c>
      <c r="I833" s="474">
        <v>319099.21999999997</v>
      </c>
      <c r="J833" s="474"/>
      <c r="K833" s="474"/>
      <c r="L833" s="474"/>
      <c r="M833" s="474"/>
      <c r="N833" s="474"/>
      <c r="O833" s="474"/>
      <c r="P833" s="62"/>
    </row>
    <row r="834" spans="1:16" s="69" customFormat="1" ht="27.75" customHeight="1">
      <c r="A834" s="61">
        <v>36</v>
      </c>
      <c r="B834" s="222" t="s">
        <v>142</v>
      </c>
      <c r="C834" s="64" t="s">
        <v>776</v>
      </c>
      <c r="D834" s="63" t="s">
        <v>794</v>
      </c>
      <c r="E834" s="63" t="s">
        <v>740</v>
      </c>
      <c r="F834" s="283">
        <v>43479</v>
      </c>
      <c r="G834" s="283">
        <v>43959</v>
      </c>
      <c r="H834" s="474">
        <v>15500000</v>
      </c>
      <c r="I834" s="474">
        <v>38362.5</v>
      </c>
      <c r="J834" s="474"/>
      <c r="K834" s="474"/>
      <c r="L834" s="474"/>
      <c r="M834" s="474"/>
      <c r="N834" s="474"/>
      <c r="O834" s="474"/>
      <c r="P834" s="62"/>
    </row>
    <row r="835" spans="1:16" s="69" customFormat="1" ht="27.75" customHeight="1">
      <c r="A835" s="61">
        <v>37</v>
      </c>
      <c r="B835" s="222" t="s">
        <v>142</v>
      </c>
      <c r="C835" s="64" t="s">
        <v>777</v>
      </c>
      <c r="D835" s="63" t="s">
        <v>163</v>
      </c>
      <c r="E835" s="63" t="s">
        <v>740</v>
      </c>
      <c r="F835" s="283">
        <v>43510</v>
      </c>
      <c r="G835" s="283">
        <v>43930</v>
      </c>
      <c r="H835" s="474">
        <v>23056345.440000001</v>
      </c>
      <c r="I835" s="474">
        <v>1221986.2849999999</v>
      </c>
      <c r="J835" s="474"/>
      <c r="K835" s="474"/>
      <c r="L835" s="474"/>
      <c r="M835" s="474"/>
      <c r="N835" s="474"/>
      <c r="O835" s="474"/>
      <c r="P835" s="62"/>
    </row>
    <row r="836" spans="1:16" s="69" customFormat="1" ht="27.75" customHeight="1">
      <c r="A836" s="61">
        <v>38</v>
      </c>
      <c r="B836" s="222" t="s">
        <v>142</v>
      </c>
      <c r="C836" s="64" t="s">
        <v>778</v>
      </c>
      <c r="D836" s="63" t="s">
        <v>123</v>
      </c>
      <c r="E836" s="63" t="s">
        <v>740</v>
      </c>
      <c r="F836" s="283">
        <v>43510</v>
      </c>
      <c r="G836" s="283">
        <v>43930</v>
      </c>
      <c r="H836" s="474">
        <v>13449534.84</v>
      </c>
      <c r="I836" s="474">
        <v>376586.97551999998</v>
      </c>
      <c r="J836" s="474"/>
      <c r="K836" s="474"/>
      <c r="L836" s="474"/>
      <c r="M836" s="474"/>
      <c r="N836" s="474"/>
      <c r="O836" s="474"/>
      <c r="P836" s="62"/>
    </row>
    <row r="837" spans="1:16" s="69" customFormat="1" ht="27.75" customHeight="1">
      <c r="A837" s="61">
        <v>39</v>
      </c>
      <c r="B837" s="222" t="s">
        <v>142</v>
      </c>
      <c r="C837" s="64" t="s">
        <v>779</v>
      </c>
      <c r="D837" s="63" t="s">
        <v>436</v>
      </c>
      <c r="E837" s="63" t="s">
        <v>740</v>
      </c>
      <c r="F837" s="283">
        <v>43510</v>
      </c>
      <c r="G837" s="283">
        <v>43930</v>
      </c>
      <c r="H837" s="474">
        <v>11528172.720000001</v>
      </c>
      <c r="I837" s="474">
        <v>0</v>
      </c>
      <c r="J837" s="474"/>
      <c r="K837" s="474"/>
      <c r="L837" s="474"/>
      <c r="M837" s="474"/>
      <c r="N837" s="474"/>
      <c r="O837" s="474"/>
      <c r="P837" s="62"/>
    </row>
    <row r="838" spans="1:16" s="69" customFormat="1" ht="27.75" customHeight="1">
      <c r="A838" s="61">
        <v>40</v>
      </c>
      <c r="B838" s="222" t="s">
        <v>142</v>
      </c>
      <c r="C838" s="64" t="s">
        <v>780</v>
      </c>
      <c r="D838" s="63" t="s">
        <v>794</v>
      </c>
      <c r="E838" s="63" t="s">
        <v>740</v>
      </c>
      <c r="F838" s="283">
        <v>43539</v>
      </c>
      <c r="G838" s="283">
        <v>44019</v>
      </c>
      <c r="H838" s="474">
        <v>22510000</v>
      </c>
      <c r="I838" s="474">
        <v>0</v>
      </c>
      <c r="J838" s="474"/>
      <c r="K838" s="474"/>
      <c r="L838" s="474"/>
      <c r="M838" s="474"/>
      <c r="N838" s="474"/>
      <c r="O838" s="474"/>
      <c r="P838" s="62"/>
    </row>
    <row r="839" spans="1:16" s="69" customFormat="1" ht="27.75" customHeight="1">
      <c r="A839" s="61">
        <v>41</v>
      </c>
      <c r="B839" s="222" t="s">
        <v>142</v>
      </c>
      <c r="C839" s="64" t="s">
        <v>781</v>
      </c>
      <c r="D839" s="63" t="s">
        <v>791</v>
      </c>
      <c r="E839" s="63" t="s">
        <v>740</v>
      </c>
      <c r="F839" s="283">
        <v>43539</v>
      </c>
      <c r="G839" s="283">
        <v>43959</v>
      </c>
      <c r="H839" s="474">
        <v>10500000</v>
      </c>
      <c r="I839" s="474">
        <v>0</v>
      </c>
      <c r="J839" s="474"/>
      <c r="K839" s="474"/>
      <c r="L839" s="474"/>
      <c r="M839" s="474"/>
      <c r="N839" s="474"/>
      <c r="O839" s="474"/>
      <c r="P839" s="62"/>
    </row>
    <row r="840" spans="1:16" s="69" customFormat="1" ht="27.75" customHeight="1">
      <c r="A840" s="61">
        <v>42</v>
      </c>
      <c r="B840" s="222" t="s">
        <v>142</v>
      </c>
      <c r="C840" s="64" t="s">
        <v>757</v>
      </c>
      <c r="D840" s="63" t="s">
        <v>791</v>
      </c>
      <c r="E840" s="63" t="s">
        <v>740</v>
      </c>
      <c r="F840" s="283">
        <v>43539</v>
      </c>
      <c r="G840" s="283">
        <v>43959</v>
      </c>
      <c r="H840" s="474">
        <v>9650000</v>
      </c>
      <c r="I840" s="474">
        <v>0</v>
      </c>
      <c r="J840" s="474"/>
      <c r="K840" s="474"/>
      <c r="L840" s="474"/>
      <c r="M840" s="474"/>
      <c r="N840" s="474"/>
      <c r="O840" s="474"/>
      <c r="P840" s="62"/>
    </row>
    <row r="841" spans="1:16" s="69" customFormat="1" ht="27.75" customHeight="1">
      <c r="A841" s="61">
        <v>43</v>
      </c>
      <c r="B841" s="222" t="s">
        <v>142</v>
      </c>
      <c r="C841" s="64" t="s">
        <v>782</v>
      </c>
      <c r="D841" s="63" t="s">
        <v>791</v>
      </c>
      <c r="E841" s="63" t="s">
        <v>744</v>
      </c>
      <c r="F841" s="283">
        <v>43558</v>
      </c>
      <c r="G841" s="283">
        <v>43918</v>
      </c>
      <c r="H841" s="474">
        <v>7917000</v>
      </c>
      <c r="I841" s="474">
        <v>395850</v>
      </c>
      <c r="J841" s="474"/>
      <c r="K841" s="474"/>
      <c r="L841" s="474"/>
      <c r="M841" s="474"/>
      <c r="N841" s="474"/>
      <c r="O841" s="474"/>
      <c r="P841" s="62"/>
    </row>
    <row r="842" spans="1:16" s="69" customFormat="1" ht="27.75" customHeight="1">
      <c r="A842" s="61">
        <v>44</v>
      </c>
      <c r="B842" s="222" t="s">
        <v>142</v>
      </c>
      <c r="C842" s="64" t="s">
        <v>783</v>
      </c>
      <c r="D842" s="63" t="s">
        <v>127</v>
      </c>
      <c r="E842" s="63" t="s">
        <v>744</v>
      </c>
      <c r="F842" s="283">
        <v>43558</v>
      </c>
      <c r="G842" s="283">
        <v>43918</v>
      </c>
      <c r="H842" s="474">
        <v>17000000</v>
      </c>
      <c r="I842" s="474">
        <v>255000</v>
      </c>
      <c r="J842" s="474"/>
      <c r="K842" s="474"/>
      <c r="L842" s="474"/>
      <c r="M842" s="474"/>
      <c r="N842" s="474"/>
      <c r="O842" s="474"/>
      <c r="P842" s="62"/>
    </row>
    <row r="843" spans="1:16" s="69" customFormat="1" ht="27.75" customHeight="1">
      <c r="A843" s="61">
        <v>45</v>
      </c>
      <c r="B843" s="222" t="s">
        <v>142</v>
      </c>
      <c r="C843" s="64" t="s">
        <v>784</v>
      </c>
      <c r="D843" s="63" t="s">
        <v>157</v>
      </c>
      <c r="E843" s="63" t="s">
        <v>740</v>
      </c>
      <c r="F843" s="283">
        <v>43537</v>
      </c>
      <c r="G843" s="283">
        <v>43987</v>
      </c>
      <c r="H843" s="474">
        <v>24353000</v>
      </c>
      <c r="I843" s="474">
        <v>0</v>
      </c>
      <c r="J843" s="474"/>
      <c r="K843" s="474"/>
      <c r="L843" s="474"/>
      <c r="M843" s="474"/>
      <c r="N843" s="474"/>
      <c r="O843" s="474"/>
      <c r="P843" s="62"/>
    </row>
    <row r="844" spans="1:16" s="69" customFormat="1" ht="27.75" customHeight="1">
      <c r="A844" s="61">
        <v>46</v>
      </c>
      <c r="B844" s="61" t="s">
        <v>592</v>
      </c>
      <c r="C844" s="64" t="s">
        <v>785</v>
      </c>
      <c r="D844" s="63" t="s">
        <v>449</v>
      </c>
      <c r="E844" s="63" t="s">
        <v>740</v>
      </c>
      <c r="F844" s="283">
        <v>41592</v>
      </c>
      <c r="G844" s="283">
        <v>44113</v>
      </c>
      <c r="H844" s="474">
        <v>571575583.14999998</v>
      </c>
      <c r="I844" s="474">
        <v>411641555.31</v>
      </c>
      <c r="J844" s="474"/>
      <c r="K844" s="474"/>
      <c r="L844" s="474"/>
      <c r="M844" s="474"/>
      <c r="N844" s="474"/>
      <c r="O844" s="474"/>
      <c r="P844" s="62"/>
    </row>
    <row r="845" spans="1:16" s="69" customFormat="1" ht="27.75" customHeight="1">
      <c r="A845" s="61">
        <v>47</v>
      </c>
      <c r="B845" s="61" t="s">
        <v>592</v>
      </c>
      <c r="C845" s="64" t="s">
        <v>786</v>
      </c>
      <c r="D845" s="63" t="s">
        <v>127</v>
      </c>
      <c r="E845" s="63" t="s">
        <v>740</v>
      </c>
      <c r="F845" s="283">
        <v>41774</v>
      </c>
      <c r="G845" s="283">
        <v>43869</v>
      </c>
      <c r="H845" s="474">
        <v>576200837.50999999</v>
      </c>
      <c r="I845" s="474">
        <v>331590347.37</v>
      </c>
      <c r="J845" s="474"/>
      <c r="K845" s="474"/>
      <c r="L845" s="474"/>
      <c r="M845" s="474"/>
      <c r="N845" s="474"/>
      <c r="O845" s="474"/>
      <c r="P845" s="62"/>
    </row>
    <row r="846" spans="1:16" s="69" customFormat="1" ht="36.75" customHeight="1" thickBot="1">
      <c r="A846" s="225">
        <v>48</v>
      </c>
      <c r="B846" s="225" t="s">
        <v>592</v>
      </c>
      <c r="C846" s="261" t="s">
        <v>787</v>
      </c>
      <c r="D846" s="65" t="s">
        <v>129</v>
      </c>
      <c r="E846" s="65" t="s">
        <v>740</v>
      </c>
      <c r="F846" s="286">
        <v>41858</v>
      </c>
      <c r="G846" s="286">
        <v>43134</v>
      </c>
      <c r="H846" s="456">
        <v>623206891.98000002</v>
      </c>
      <c r="I846" s="456">
        <v>590407835.72000003</v>
      </c>
      <c r="J846" s="456"/>
      <c r="K846" s="456"/>
      <c r="L846" s="456"/>
      <c r="M846" s="456"/>
      <c r="N846" s="456"/>
      <c r="O846" s="456"/>
      <c r="P846" s="262"/>
    </row>
    <row r="847" spans="1:16" s="441" customFormat="1" ht="30" customHeight="1" thickBot="1">
      <c r="A847" s="775" t="s">
        <v>31</v>
      </c>
      <c r="B847" s="776"/>
      <c r="C847" s="776"/>
      <c r="D847" s="776"/>
      <c r="E847" s="776"/>
      <c r="F847" s="776"/>
      <c r="G847" s="777"/>
      <c r="H847" s="45">
        <f>SUM(H799:H846)</f>
        <v>2442105634.6400003</v>
      </c>
      <c r="I847" s="45">
        <f t="shared" ref="I847:J847" si="29">SUM(I799:I846)</f>
        <v>1571006060.6611857</v>
      </c>
      <c r="J847" s="45">
        <f t="shared" si="29"/>
        <v>0</v>
      </c>
      <c r="K847" s="45"/>
      <c r="L847" s="45"/>
      <c r="M847" s="45"/>
      <c r="N847" s="45"/>
      <c r="O847" s="45"/>
      <c r="P847" s="543"/>
    </row>
    <row r="848" spans="1:16" ht="15.75">
      <c r="A848" s="572"/>
      <c r="B848" s="123"/>
      <c r="C848" s="579"/>
      <c r="D848" s="579"/>
      <c r="E848" s="579"/>
      <c r="F848" s="123"/>
      <c r="G848" s="123"/>
      <c r="H848" s="505"/>
      <c r="I848" s="505"/>
      <c r="J848" s="505"/>
      <c r="K848" s="505"/>
      <c r="L848" s="505"/>
      <c r="M848" s="505"/>
      <c r="N848" s="505"/>
      <c r="O848" s="505"/>
      <c r="P848" s="534"/>
    </row>
    <row r="849" spans="1:17" s="172" customFormat="1" ht="30" customHeight="1">
      <c r="A849" s="788" t="s">
        <v>2405</v>
      </c>
      <c r="B849" s="788"/>
      <c r="C849" s="788"/>
      <c r="D849" s="788"/>
      <c r="E849" s="788"/>
      <c r="F849" s="788"/>
      <c r="G849" s="788"/>
      <c r="H849" s="788"/>
      <c r="I849" s="788"/>
      <c r="J849" s="788"/>
      <c r="K849" s="788"/>
      <c r="L849" s="788"/>
      <c r="M849" s="788"/>
      <c r="N849" s="788"/>
      <c r="O849" s="788"/>
      <c r="P849" s="788"/>
    </row>
    <row r="850" spans="1:17" ht="30" customHeight="1">
      <c r="A850" s="787" t="s">
        <v>2406</v>
      </c>
      <c r="B850" s="787"/>
      <c r="C850" s="787"/>
      <c r="D850" s="787"/>
      <c r="E850" s="787"/>
      <c r="F850" s="787"/>
      <c r="G850" s="787"/>
      <c r="H850" s="787"/>
      <c r="I850" s="787"/>
      <c r="J850" s="787"/>
      <c r="K850" s="787"/>
      <c r="L850" s="787"/>
      <c r="M850" s="787"/>
      <c r="N850" s="787"/>
      <c r="O850" s="787"/>
      <c r="P850" s="787"/>
    </row>
    <row r="851" spans="1:17" s="69" customFormat="1" ht="40.5" customHeight="1">
      <c r="A851" s="61">
        <v>1</v>
      </c>
      <c r="B851" s="61" t="s">
        <v>219</v>
      </c>
      <c r="C851" s="64" t="s">
        <v>138</v>
      </c>
      <c r="D851" s="63" t="s">
        <v>139</v>
      </c>
      <c r="E851" s="63" t="s">
        <v>141</v>
      </c>
      <c r="F851" s="61">
        <v>2019</v>
      </c>
      <c r="G851" s="61">
        <v>2019</v>
      </c>
      <c r="H851" s="467">
        <v>1958000</v>
      </c>
      <c r="I851" s="467">
        <v>0</v>
      </c>
      <c r="J851" s="467">
        <v>1958000</v>
      </c>
      <c r="K851" s="467"/>
      <c r="L851" s="467">
        <v>0</v>
      </c>
      <c r="M851" s="467"/>
      <c r="N851" s="467"/>
      <c r="O851" s="467"/>
      <c r="P851" s="62"/>
    </row>
    <row r="852" spans="1:17" s="71" customFormat="1" ht="30" customHeight="1">
      <c r="A852" s="793" t="s">
        <v>31</v>
      </c>
      <c r="B852" s="793"/>
      <c r="C852" s="793"/>
      <c r="D852" s="793"/>
      <c r="E852" s="793"/>
      <c r="F852" s="793"/>
      <c r="G852" s="793"/>
      <c r="H852" s="607">
        <f>SUM(H851)</f>
        <v>1958000</v>
      </c>
      <c r="I852" s="607">
        <f t="shared" ref="I852:O852" si="30">SUM(I851)</f>
        <v>0</v>
      </c>
      <c r="J852" s="607">
        <v>1958000</v>
      </c>
      <c r="K852" s="607">
        <f t="shared" si="30"/>
        <v>0</v>
      </c>
      <c r="L852" s="607">
        <f t="shared" si="30"/>
        <v>0</v>
      </c>
      <c r="M852" s="607">
        <f t="shared" si="30"/>
        <v>0</v>
      </c>
      <c r="N852" s="607">
        <f t="shared" si="30"/>
        <v>0</v>
      </c>
      <c r="O852" s="607">
        <f t="shared" si="30"/>
        <v>0</v>
      </c>
      <c r="P852" s="608"/>
    </row>
    <row r="853" spans="1:17" s="21" customFormat="1" ht="19.5" customHeight="1">
      <c r="A853" s="602"/>
      <c r="B853" s="603"/>
      <c r="C853" s="604"/>
      <c r="D853" s="604"/>
      <c r="E853" s="604"/>
      <c r="F853" s="603"/>
      <c r="G853" s="603"/>
      <c r="H853" s="605"/>
      <c r="I853" s="605"/>
      <c r="J853" s="605"/>
      <c r="K853" s="605"/>
      <c r="L853" s="605"/>
      <c r="M853" s="605"/>
      <c r="N853" s="605"/>
      <c r="O853" s="605"/>
      <c r="P853" s="606"/>
    </row>
    <row r="854" spans="1:17" s="43" customFormat="1" ht="30" customHeight="1">
      <c r="A854" s="787" t="s">
        <v>811</v>
      </c>
      <c r="B854" s="787"/>
      <c r="C854" s="787"/>
      <c r="D854" s="787"/>
      <c r="E854" s="787"/>
      <c r="F854" s="787"/>
      <c r="G854" s="787"/>
      <c r="H854" s="787"/>
      <c r="I854" s="787"/>
      <c r="J854" s="787"/>
      <c r="K854" s="787"/>
      <c r="L854" s="787"/>
      <c r="M854" s="787"/>
      <c r="N854" s="787"/>
      <c r="O854" s="787"/>
      <c r="P854" s="787"/>
    </row>
    <row r="855" spans="1:17" s="69" customFormat="1" ht="38.25" customHeight="1">
      <c r="A855" s="222">
        <v>1</v>
      </c>
      <c r="B855" s="255" t="s">
        <v>810</v>
      </c>
      <c r="C855" s="256" t="s">
        <v>795</v>
      </c>
      <c r="D855" s="255" t="s">
        <v>53</v>
      </c>
      <c r="E855" s="255" t="s">
        <v>795</v>
      </c>
      <c r="F855" s="222">
        <v>2017</v>
      </c>
      <c r="G855" s="222">
        <v>2019</v>
      </c>
      <c r="H855" s="455">
        <v>32447500</v>
      </c>
      <c r="I855" s="455">
        <v>26326500</v>
      </c>
      <c r="J855" s="455">
        <v>6121000</v>
      </c>
      <c r="K855" s="455">
        <v>0</v>
      </c>
      <c r="L855" s="455">
        <v>0</v>
      </c>
      <c r="M855" s="455">
        <v>6121000</v>
      </c>
      <c r="N855" s="455">
        <v>0</v>
      </c>
      <c r="O855" s="455">
        <v>0</v>
      </c>
      <c r="P855" s="288"/>
      <c r="Q855" s="281"/>
    </row>
    <row r="856" spans="1:17" s="69" customFormat="1" ht="38.25" customHeight="1">
      <c r="A856" s="61">
        <v>2</v>
      </c>
      <c r="B856" s="63" t="s">
        <v>810</v>
      </c>
      <c r="C856" s="64" t="s">
        <v>796</v>
      </c>
      <c r="D856" s="63" t="s">
        <v>53</v>
      </c>
      <c r="E856" s="63" t="s">
        <v>797</v>
      </c>
      <c r="F856" s="61">
        <v>2011</v>
      </c>
      <c r="G856" s="61">
        <v>2020</v>
      </c>
      <c r="H856" s="474">
        <v>34092800</v>
      </c>
      <c r="I856" s="474">
        <v>7828800</v>
      </c>
      <c r="J856" s="474">
        <v>6372800</v>
      </c>
      <c r="K856" s="474">
        <v>0</v>
      </c>
      <c r="L856" s="474">
        <v>0</v>
      </c>
      <c r="M856" s="474">
        <v>6372800</v>
      </c>
      <c r="N856" s="474">
        <v>0</v>
      </c>
      <c r="O856" s="474">
        <v>0</v>
      </c>
      <c r="P856" s="62"/>
      <c r="Q856" s="281"/>
    </row>
    <row r="857" spans="1:17" s="69" customFormat="1" ht="38.25" customHeight="1">
      <c r="A857" s="61">
        <v>3</v>
      </c>
      <c r="B857" s="63" t="s">
        <v>810</v>
      </c>
      <c r="C857" s="64" t="s">
        <v>798</v>
      </c>
      <c r="D857" s="63" t="s">
        <v>53</v>
      </c>
      <c r="E857" s="63" t="s">
        <v>799</v>
      </c>
      <c r="F857" s="61">
        <v>2015</v>
      </c>
      <c r="G857" s="61">
        <v>2020</v>
      </c>
      <c r="H857" s="474">
        <v>3652920</v>
      </c>
      <c r="I857" s="474">
        <v>1827720</v>
      </c>
      <c r="J857" s="474">
        <v>720000</v>
      </c>
      <c r="K857" s="474">
        <v>0</v>
      </c>
      <c r="L857" s="474">
        <v>0</v>
      </c>
      <c r="M857" s="474">
        <v>0</v>
      </c>
      <c r="N857" s="474">
        <v>0</v>
      </c>
      <c r="O857" s="474">
        <v>720000</v>
      </c>
      <c r="P857" s="62"/>
      <c r="Q857" s="281"/>
    </row>
    <row r="858" spans="1:17" s="69" customFormat="1" ht="38.25" customHeight="1">
      <c r="A858" s="61">
        <v>4</v>
      </c>
      <c r="B858" s="63" t="s">
        <v>810</v>
      </c>
      <c r="C858" s="64" t="s">
        <v>800</v>
      </c>
      <c r="D858" s="63" t="s">
        <v>53</v>
      </c>
      <c r="E858" s="63" t="s">
        <v>801</v>
      </c>
      <c r="F858" s="61">
        <v>2015</v>
      </c>
      <c r="G858" s="61">
        <v>2021</v>
      </c>
      <c r="H858" s="474">
        <v>17915730</v>
      </c>
      <c r="I858" s="474">
        <v>4980730</v>
      </c>
      <c r="J858" s="474">
        <v>252000</v>
      </c>
      <c r="K858" s="474">
        <v>0</v>
      </c>
      <c r="L858" s="474">
        <v>0</v>
      </c>
      <c r="M858" s="474">
        <v>42000</v>
      </c>
      <c r="N858" s="474">
        <v>120000</v>
      </c>
      <c r="O858" s="474">
        <v>90000</v>
      </c>
      <c r="P858" s="62"/>
      <c r="Q858" s="281"/>
    </row>
    <row r="859" spans="1:17" s="69" customFormat="1" ht="38.25" customHeight="1">
      <c r="A859" s="61">
        <v>5</v>
      </c>
      <c r="B859" s="63" t="s">
        <v>810</v>
      </c>
      <c r="C859" s="64" t="s">
        <v>802</v>
      </c>
      <c r="D859" s="63" t="s">
        <v>53</v>
      </c>
      <c r="E859" s="63" t="s">
        <v>803</v>
      </c>
      <c r="F859" s="61">
        <v>2017</v>
      </c>
      <c r="G859" s="61">
        <v>2022</v>
      </c>
      <c r="H859" s="474">
        <v>4000000</v>
      </c>
      <c r="I859" s="474">
        <v>0</v>
      </c>
      <c r="J859" s="474">
        <v>1000</v>
      </c>
      <c r="K859" s="474">
        <v>0</v>
      </c>
      <c r="L859" s="474">
        <v>0</v>
      </c>
      <c r="M859" s="474">
        <v>0</v>
      </c>
      <c r="N859" s="474">
        <v>0</v>
      </c>
      <c r="O859" s="474">
        <v>1000</v>
      </c>
      <c r="P859" s="62"/>
      <c r="Q859" s="281"/>
    </row>
    <row r="860" spans="1:17" s="69" customFormat="1" ht="38.25" customHeight="1">
      <c r="A860" s="61">
        <v>6</v>
      </c>
      <c r="B860" s="63" t="s">
        <v>810</v>
      </c>
      <c r="C860" s="64" t="s">
        <v>804</v>
      </c>
      <c r="D860" s="63" t="s">
        <v>53</v>
      </c>
      <c r="E860" s="63" t="s">
        <v>805</v>
      </c>
      <c r="F860" s="61">
        <v>2017</v>
      </c>
      <c r="G860" s="61">
        <v>2023</v>
      </c>
      <c r="H860" s="474">
        <v>7000000</v>
      </c>
      <c r="I860" s="474">
        <v>0</v>
      </c>
      <c r="J860" s="474">
        <v>700</v>
      </c>
      <c r="K860" s="474">
        <v>0</v>
      </c>
      <c r="L860" s="474">
        <v>0</v>
      </c>
      <c r="M860" s="474">
        <v>0</v>
      </c>
      <c r="N860" s="474">
        <v>0</v>
      </c>
      <c r="O860" s="474">
        <v>700</v>
      </c>
      <c r="P860" s="62"/>
      <c r="Q860" s="281"/>
    </row>
    <row r="861" spans="1:17" s="69" customFormat="1" ht="38.25" customHeight="1">
      <c r="A861" s="61">
        <v>7</v>
      </c>
      <c r="B861" s="63" t="s">
        <v>810</v>
      </c>
      <c r="C861" s="64" t="s">
        <v>806</v>
      </c>
      <c r="D861" s="63" t="s">
        <v>53</v>
      </c>
      <c r="E861" s="63" t="s">
        <v>807</v>
      </c>
      <c r="F861" s="61">
        <v>2017</v>
      </c>
      <c r="G861" s="61">
        <v>2023</v>
      </c>
      <c r="H861" s="474">
        <v>7735000</v>
      </c>
      <c r="I861" s="474">
        <v>0</v>
      </c>
      <c r="J861" s="474">
        <v>500</v>
      </c>
      <c r="K861" s="474">
        <v>0</v>
      </c>
      <c r="L861" s="474">
        <v>0</v>
      </c>
      <c r="M861" s="474">
        <v>0</v>
      </c>
      <c r="N861" s="474">
        <v>0</v>
      </c>
      <c r="O861" s="474">
        <v>500</v>
      </c>
      <c r="P861" s="62"/>
      <c r="Q861" s="281"/>
    </row>
    <row r="862" spans="1:17" s="69" customFormat="1" ht="38.25" customHeight="1">
      <c r="A862" s="61">
        <v>8</v>
      </c>
      <c r="B862" s="63" t="s">
        <v>810</v>
      </c>
      <c r="C862" s="64" t="s">
        <v>808</v>
      </c>
      <c r="D862" s="63" t="s">
        <v>53</v>
      </c>
      <c r="E862" s="63" t="s">
        <v>807</v>
      </c>
      <c r="F862" s="61">
        <v>2017</v>
      </c>
      <c r="G862" s="61">
        <v>2022</v>
      </c>
      <c r="H862" s="474">
        <v>10500000</v>
      </c>
      <c r="I862" s="474">
        <v>0</v>
      </c>
      <c r="J862" s="474">
        <v>167</v>
      </c>
      <c r="K862" s="474">
        <v>0</v>
      </c>
      <c r="L862" s="474">
        <v>0</v>
      </c>
      <c r="M862" s="474">
        <v>0</v>
      </c>
      <c r="N862" s="474">
        <v>0</v>
      </c>
      <c r="O862" s="474">
        <v>167</v>
      </c>
      <c r="P862" s="62"/>
      <c r="Q862" s="281"/>
    </row>
    <row r="863" spans="1:17" s="69" customFormat="1" ht="38.25" customHeight="1">
      <c r="A863" s="61">
        <v>9</v>
      </c>
      <c r="B863" s="63" t="s">
        <v>810</v>
      </c>
      <c r="C863" s="64" t="s">
        <v>809</v>
      </c>
      <c r="D863" s="63" t="s">
        <v>53</v>
      </c>
      <c r="E863" s="63" t="s">
        <v>807</v>
      </c>
      <c r="F863" s="61">
        <v>2017</v>
      </c>
      <c r="G863" s="61">
        <v>2021</v>
      </c>
      <c r="H863" s="474">
        <v>2850000</v>
      </c>
      <c r="I863" s="474">
        <v>0</v>
      </c>
      <c r="J863" s="474">
        <v>1350000</v>
      </c>
      <c r="K863" s="474">
        <v>0</v>
      </c>
      <c r="L863" s="474">
        <v>0</v>
      </c>
      <c r="M863" s="474">
        <v>0</v>
      </c>
      <c r="N863" s="474">
        <v>1350000</v>
      </c>
      <c r="O863" s="474">
        <v>0</v>
      </c>
      <c r="P863" s="62"/>
      <c r="Q863" s="281"/>
    </row>
    <row r="864" spans="1:17" s="69" customFormat="1" ht="38.25" customHeight="1" thickBot="1">
      <c r="A864" s="225">
        <v>10</v>
      </c>
      <c r="B864" s="65" t="s">
        <v>810</v>
      </c>
      <c r="C864" s="261" t="s">
        <v>138</v>
      </c>
      <c r="D864" s="65" t="s">
        <v>53</v>
      </c>
      <c r="E864" s="65" t="s">
        <v>799</v>
      </c>
      <c r="F864" s="225">
        <v>2019</v>
      </c>
      <c r="G864" s="225">
        <v>2019</v>
      </c>
      <c r="H864" s="456">
        <v>6413000</v>
      </c>
      <c r="I864" s="456">
        <v>0</v>
      </c>
      <c r="J864" s="456">
        <v>6413000</v>
      </c>
      <c r="K864" s="456">
        <v>0</v>
      </c>
      <c r="L864" s="456">
        <v>0</v>
      </c>
      <c r="M864" s="456">
        <v>800000</v>
      </c>
      <c r="N864" s="456">
        <v>2500000</v>
      </c>
      <c r="O864" s="456">
        <v>3113000</v>
      </c>
      <c r="P864" s="262"/>
      <c r="Q864" s="281"/>
    </row>
    <row r="865" spans="1:17" s="71" customFormat="1" ht="30" customHeight="1" thickBot="1">
      <c r="A865" s="775" t="s">
        <v>31</v>
      </c>
      <c r="B865" s="776"/>
      <c r="C865" s="776"/>
      <c r="D865" s="776"/>
      <c r="E865" s="776"/>
      <c r="F865" s="776"/>
      <c r="G865" s="777"/>
      <c r="H865" s="449">
        <f>SUM(H855:H864)</f>
        <v>126606950</v>
      </c>
      <c r="I865" s="449">
        <f t="shared" ref="I865:J865" si="31">SUM(I855:I864)</f>
        <v>40963750</v>
      </c>
      <c r="J865" s="449">
        <f t="shared" si="31"/>
        <v>21231167</v>
      </c>
      <c r="K865" s="449">
        <v>0</v>
      </c>
      <c r="L865" s="449">
        <v>0</v>
      </c>
      <c r="M865" s="449">
        <v>13335800</v>
      </c>
      <c r="N865" s="449">
        <v>3970000</v>
      </c>
      <c r="O865" s="449">
        <v>3925367</v>
      </c>
      <c r="P865" s="548"/>
      <c r="Q865" s="438"/>
    </row>
    <row r="866" spans="1:17" ht="16.5" thickBot="1">
      <c r="A866" s="573"/>
      <c r="B866" s="126"/>
      <c r="C866" s="583"/>
      <c r="D866" s="583"/>
      <c r="E866" s="583"/>
      <c r="F866" s="126"/>
      <c r="G866" s="126"/>
      <c r="H866" s="508"/>
      <c r="I866" s="508"/>
      <c r="J866" s="508"/>
      <c r="K866" s="508"/>
      <c r="L866" s="508"/>
      <c r="M866" s="508"/>
      <c r="N866" s="508"/>
      <c r="O866" s="508"/>
      <c r="P866" s="546"/>
      <c r="Q866" s="42"/>
    </row>
    <row r="867" spans="1:17" s="28" customFormat="1" ht="30" customHeight="1" thickBot="1">
      <c r="A867" s="781" t="s">
        <v>2330</v>
      </c>
      <c r="B867" s="782"/>
      <c r="C867" s="782"/>
      <c r="D867" s="782"/>
      <c r="E867" s="782"/>
      <c r="F867" s="782"/>
      <c r="G867" s="782"/>
      <c r="H867" s="782"/>
      <c r="I867" s="782"/>
      <c r="J867" s="782"/>
      <c r="K867" s="782"/>
      <c r="L867" s="782"/>
      <c r="M867" s="782"/>
      <c r="N867" s="782"/>
      <c r="O867" s="782"/>
      <c r="P867" s="783"/>
    </row>
    <row r="868" spans="1:17" s="223" customFormat="1" ht="66.75" customHeight="1">
      <c r="A868" s="222">
        <v>1</v>
      </c>
      <c r="B868" s="222" t="s">
        <v>261</v>
      </c>
      <c r="C868" s="256" t="s">
        <v>1960</v>
      </c>
      <c r="D868" s="255" t="s">
        <v>276</v>
      </c>
      <c r="E868" s="255" t="s">
        <v>441</v>
      </c>
      <c r="F868" s="222">
        <v>2014</v>
      </c>
      <c r="G868" s="222">
        <v>2020</v>
      </c>
      <c r="H868" s="455">
        <v>5000000</v>
      </c>
      <c r="I868" s="455">
        <v>0</v>
      </c>
      <c r="J868" s="455">
        <v>5000</v>
      </c>
      <c r="K868" s="455"/>
      <c r="L868" s="455"/>
      <c r="M868" s="455"/>
      <c r="N868" s="455"/>
      <c r="O868" s="455"/>
      <c r="P868" s="288" t="s">
        <v>1961</v>
      </c>
    </row>
    <row r="869" spans="1:17" s="223" customFormat="1" ht="48" customHeight="1">
      <c r="A869" s="61">
        <v>2</v>
      </c>
      <c r="B869" s="222" t="s">
        <v>261</v>
      </c>
      <c r="C869" s="64" t="s">
        <v>1962</v>
      </c>
      <c r="D869" s="255" t="s">
        <v>276</v>
      </c>
      <c r="E869" s="63" t="s">
        <v>1963</v>
      </c>
      <c r="F869" s="61">
        <v>2019</v>
      </c>
      <c r="G869" s="61">
        <v>2019</v>
      </c>
      <c r="H869" s="474">
        <v>400000</v>
      </c>
      <c r="I869" s="474">
        <v>0</v>
      </c>
      <c r="J869" s="474">
        <v>400000</v>
      </c>
      <c r="K869" s="474"/>
      <c r="L869" s="474"/>
      <c r="M869" s="474"/>
      <c r="N869" s="474"/>
      <c r="O869" s="474">
        <v>400000</v>
      </c>
      <c r="P869" s="62"/>
    </row>
    <row r="870" spans="1:17" s="223" customFormat="1" ht="62.25" customHeight="1">
      <c r="A870" s="61">
        <v>3</v>
      </c>
      <c r="B870" s="222" t="s">
        <v>261</v>
      </c>
      <c r="C870" s="64" t="s">
        <v>1964</v>
      </c>
      <c r="D870" s="255" t="s">
        <v>276</v>
      </c>
      <c r="E870" s="63" t="s">
        <v>1965</v>
      </c>
      <c r="F870" s="61">
        <v>2019</v>
      </c>
      <c r="G870" s="61">
        <v>2019</v>
      </c>
      <c r="H870" s="474">
        <v>600000</v>
      </c>
      <c r="I870" s="474">
        <v>0</v>
      </c>
      <c r="J870" s="474">
        <v>600000</v>
      </c>
      <c r="K870" s="474"/>
      <c r="L870" s="474"/>
      <c r="M870" s="474"/>
      <c r="N870" s="474"/>
      <c r="O870" s="474"/>
      <c r="P870" s="62" t="s">
        <v>1966</v>
      </c>
    </row>
    <row r="871" spans="1:17" s="223" customFormat="1" ht="48" customHeight="1">
      <c r="A871" s="61">
        <v>4</v>
      </c>
      <c r="B871" s="222" t="s">
        <v>261</v>
      </c>
      <c r="C871" s="64" t="s">
        <v>1967</v>
      </c>
      <c r="D871" s="255" t="s">
        <v>276</v>
      </c>
      <c r="E871" s="63" t="s">
        <v>1963</v>
      </c>
      <c r="F871" s="61">
        <v>2014</v>
      </c>
      <c r="G871" s="61">
        <v>2020</v>
      </c>
      <c r="H871" s="474">
        <v>9000000</v>
      </c>
      <c r="I871" s="474">
        <v>0</v>
      </c>
      <c r="J871" s="474">
        <v>2000</v>
      </c>
      <c r="K871" s="474"/>
      <c r="L871" s="474"/>
      <c r="M871" s="474"/>
      <c r="N871" s="474"/>
      <c r="O871" s="474"/>
      <c r="P871" s="15" t="s">
        <v>1968</v>
      </c>
    </row>
    <row r="872" spans="1:17" s="223" customFormat="1" ht="122.25" customHeight="1">
      <c r="A872" s="61">
        <v>5</v>
      </c>
      <c r="B872" s="222" t="s">
        <v>261</v>
      </c>
      <c r="C872" s="64" t="s">
        <v>1969</v>
      </c>
      <c r="D872" s="255" t="s">
        <v>276</v>
      </c>
      <c r="E872" s="63" t="s">
        <v>1970</v>
      </c>
      <c r="F872" s="61">
        <v>2014</v>
      </c>
      <c r="G872" s="61">
        <v>2019</v>
      </c>
      <c r="H872" s="474">
        <v>13555000</v>
      </c>
      <c r="I872" s="474">
        <v>11025000</v>
      </c>
      <c r="J872" s="474">
        <v>2530000</v>
      </c>
      <c r="K872" s="474"/>
      <c r="L872" s="474">
        <v>2401860.5</v>
      </c>
      <c r="M872" s="474"/>
      <c r="N872" s="474"/>
      <c r="O872" s="474"/>
      <c r="P872" s="15" t="s">
        <v>1971</v>
      </c>
    </row>
    <row r="873" spans="1:17" s="223" customFormat="1" ht="149.25" customHeight="1">
      <c r="A873" s="61">
        <v>6</v>
      </c>
      <c r="B873" s="222" t="s">
        <v>261</v>
      </c>
      <c r="C873" s="64" t="s">
        <v>1972</v>
      </c>
      <c r="D873" s="255" t="s">
        <v>276</v>
      </c>
      <c r="E873" s="63" t="s">
        <v>1963</v>
      </c>
      <c r="F873" s="61">
        <v>2015</v>
      </c>
      <c r="G873" s="61">
        <v>2019</v>
      </c>
      <c r="H873" s="474">
        <v>36000000</v>
      </c>
      <c r="I873" s="474">
        <v>20000000</v>
      </c>
      <c r="J873" s="474">
        <v>16000000</v>
      </c>
      <c r="K873" s="474"/>
      <c r="L873" s="474"/>
      <c r="M873" s="474" t="s">
        <v>1973</v>
      </c>
      <c r="N873" s="474" t="s">
        <v>1974</v>
      </c>
      <c r="O873" s="474"/>
      <c r="P873" s="15" t="s">
        <v>1975</v>
      </c>
    </row>
    <row r="874" spans="1:17" s="223" customFormat="1" ht="122.25" customHeight="1">
      <c r="A874" s="61">
        <v>7</v>
      </c>
      <c r="B874" s="222" t="s">
        <v>261</v>
      </c>
      <c r="C874" s="64" t="s">
        <v>1976</v>
      </c>
      <c r="D874" s="255" t="s">
        <v>276</v>
      </c>
      <c r="E874" s="63" t="s">
        <v>1977</v>
      </c>
      <c r="F874" s="61">
        <v>2017</v>
      </c>
      <c r="G874" s="61">
        <v>2019</v>
      </c>
      <c r="H874" s="474">
        <v>700000</v>
      </c>
      <c r="I874" s="474">
        <v>0</v>
      </c>
      <c r="J874" s="474">
        <v>700000</v>
      </c>
      <c r="K874" s="474"/>
      <c r="L874" s="474"/>
      <c r="M874" s="474"/>
      <c r="N874" s="474"/>
      <c r="O874" s="474"/>
      <c r="P874" s="15" t="s">
        <v>1978</v>
      </c>
    </row>
    <row r="875" spans="1:17" s="223" customFormat="1" ht="122.25" customHeight="1">
      <c r="A875" s="61">
        <v>8</v>
      </c>
      <c r="B875" s="222" t="s">
        <v>261</v>
      </c>
      <c r="C875" s="64" t="s">
        <v>1979</v>
      </c>
      <c r="D875" s="255" t="s">
        <v>276</v>
      </c>
      <c r="E875" s="63" t="s">
        <v>1963</v>
      </c>
      <c r="F875" s="61">
        <v>2018</v>
      </c>
      <c r="G875" s="61">
        <v>2019</v>
      </c>
      <c r="H875" s="474">
        <v>750000</v>
      </c>
      <c r="I875" s="474">
        <v>0</v>
      </c>
      <c r="J875" s="474">
        <v>750000</v>
      </c>
      <c r="K875" s="474"/>
      <c r="L875" s="474"/>
      <c r="M875" s="474"/>
      <c r="N875" s="474"/>
      <c r="O875" s="474"/>
      <c r="P875" s="15" t="s">
        <v>1980</v>
      </c>
    </row>
    <row r="876" spans="1:17" s="223" customFormat="1" ht="122.25" customHeight="1">
      <c r="A876" s="61">
        <v>9</v>
      </c>
      <c r="B876" s="222" t="s">
        <v>261</v>
      </c>
      <c r="C876" s="64" t="s">
        <v>1981</v>
      </c>
      <c r="D876" s="255" t="s">
        <v>276</v>
      </c>
      <c r="E876" s="63" t="s">
        <v>1982</v>
      </c>
      <c r="F876" s="61">
        <v>2018</v>
      </c>
      <c r="G876" s="61">
        <v>2019</v>
      </c>
      <c r="H876" s="474">
        <v>600000</v>
      </c>
      <c r="I876" s="474">
        <v>0</v>
      </c>
      <c r="J876" s="474">
        <v>600000</v>
      </c>
      <c r="K876" s="474"/>
      <c r="L876" s="474">
        <v>120000</v>
      </c>
      <c r="M876" s="474"/>
      <c r="N876" s="474"/>
      <c r="O876" s="474"/>
      <c r="P876" s="15" t="s">
        <v>1983</v>
      </c>
    </row>
    <row r="877" spans="1:17" s="223" customFormat="1" ht="48" customHeight="1">
      <c r="A877" s="61">
        <v>10</v>
      </c>
      <c r="B877" s="222" t="s">
        <v>261</v>
      </c>
      <c r="C877" s="64" t="s">
        <v>1984</v>
      </c>
      <c r="D877" s="255" t="s">
        <v>276</v>
      </c>
      <c r="E877" s="63" t="s">
        <v>1985</v>
      </c>
      <c r="F877" s="61">
        <v>2019</v>
      </c>
      <c r="G877" s="61">
        <v>2019</v>
      </c>
      <c r="H877" s="474">
        <v>1000000</v>
      </c>
      <c r="I877" s="474">
        <v>0</v>
      </c>
      <c r="J877" s="474">
        <v>1000000</v>
      </c>
      <c r="K877" s="474"/>
      <c r="L877" s="474"/>
      <c r="M877" s="474"/>
      <c r="N877" s="474"/>
      <c r="O877" s="474"/>
      <c r="P877" s="62" t="s">
        <v>1986</v>
      </c>
    </row>
    <row r="878" spans="1:17" s="223" customFormat="1" ht="48" customHeight="1">
      <c r="A878" s="222">
        <v>11</v>
      </c>
      <c r="B878" s="222" t="s">
        <v>261</v>
      </c>
      <c r="C878" s="256" t="s">
        <v>1987</v>
      </c>
      <c r="D878" s="255" t="s">
        <v>276</v>
      </c>
      <c r="E878" s="255" t="s">
        <v>441</v>
      </c>
      <c r="F878" s="222">
        <v>2017</v>
      </c>
      <c r="G878" s="222">
        <v>2020</v>
      </c>
      <c r="H878" s="455">
        <v>3200000</v>
      </c>
      <c r="I878" s="455">
        <v>0</v>
      </c>
      <c r="J878" s="455">
        <v>2700000</v>
      </c>
      <c r="K878" s="455"/>
      <c r="L878" s="455"/>
      <c r="M878" s="455"/>
      <c r="N878" s="455"/>
      <c r="O878" s="455"/>
      <c r="P878" s="288" t="s">
        <v>1986</v>
      </c>
    </row>
    <row r="879" spans="1:17" s="223" customFormat="1" ht="92.25" customHeight="1">
      <c r="A879" s="61">
        <v>12</v>
      </c>
      <c r="B879" s="222" t="s">
        <v>261</v>
      </c>
      <c r="C879" s="64" t="s">
        <v>1988</v>
      </c>
      <c r="D879" s="255" t="s">
        <v>276</v>
      </c>
      <c r="E879" s="63" t="s">
        <v>441</v>
      </c>
      <c r="F879" s="61">
        <v>2019</v>
      </c>
      <c r="G879" s="61">
        <v>2019</v>
      </c>
      <c r="H879" s="474">
        <v>500000</v>
      </c>
      <c r="I879" s="474">
        <v>0</v>
      </c>
      <c r="J879" s="474">
        <v>500000</v>
      </c>
      <c r="K879" s="474"/>
      <c r="L879" s="474"/>
      <c r="M879" s="474"/>
      <c r="N879" s="474"/>
      <c r="O879" s="474"/>
      <c r="P879" s="62" t="s">
        <v>1989</v>
      </c>
    </row>
    <row r="880" spans="1:17" s="223" customFormat="1" ht="48" customHeight="1" thickBot="1">
      <c r="A880" s="225">
        <v>13</v>
      </c>
      <c r="B880" s="289" t="s">
        <v>261</v>
      </c>
      <c r="C880" s="261" t="s">
        <v>1990</v>
      </c>
      <c r="D880" s="350" t="s">
        <v>276</v>
      </c>
      <c r="E880" s="65" t="s">
        <v>441</v>
      </c>
      <c r="F880" s="225">
        <v>2014</v>
      </c>
      <c r="G880" s="225">
        <v>2019</v>
      </c>
      <c r="H880" s="456">
        <v>555000</v>
      </c>
      <c r="I880" s="456">
        <v>0</v>
      </c>
      <c r="J880" s="456">
        <v>555000</v>
      </c>
      <c r="K880" s="456"/>
      <c r="L880" s="456"/>
      <c r="M880" s="456"/>
      <c r="N880" s="456"/>
      <c r="O880" s="456"/>
      <c r="P880" s="262" t="s">
        <v>1986</v>
      </c>
    </row>
    <row r="881" spans="1:16" s="223" customFormat="1" ht="30" customHeight="1" thickBot="1">
      <c r="A881" s="775" t="s">
        <v>31</v>
      </c>
      <c r="B881" s="776"/>
      <c r="C881" s="776"/>
      <c r="D881" s="776"/>
      <c r="E881" s="777"/>
      <c r="F881" s="440"/>
      <c r="G881" s="440"/>
      <c r="H881" s="45">
        <f>SUM(H868:H880)</f>
        <v>71860000</v>
      </c>
      <c r="I881" s="45">
        <f t="shared" ref="I881:L881" si="32">SUM(I868:I880)</f>
        <v>31025000</v>
      </c>
      <c r="J881" s="45">
        <f t="shared" si="32"/>
        <v>26342000</v>
      </c>
      <c r="K881" s="45">
        <f t="shared" si="32"/>
        <v>0</v>
      </c>
      <c r="L881" s="45">
        <f t="shared" si="32"/>
        <v>2521860.5</v>
      </c>
      <c r="M881" s="45" t="s">
        <v>1973</v>
      </c>
      <c r="N881" s="45" t="s">
        <v>1974</v>
      </c>
      <c r="O881" s="45">
        <f>SUM(O868:O880)</f>
        <v>400000</v>
      </c>
      <c r="P881" s="543"/>
    </row>
    <row r="882" spans="1:16" s="28" customFormat="1" ht="19.5" customHeight="1" thickBot="1">
      <c r="A882" s="573"/>
      <c r="B882" s="126"/>
      <c r="C882" s="583"/>
      <c r="D882" s="583"/>
      <c r="E882" s="583"/>
      <c r="F882" s="126"/>
      <c r="G882" s="126"/>
      <c r="H882" s="508"/>
      <c r="I882" s="508"/>
      <c r="J882" s="508"/>
      <c r="K882" s="508"/>
      <c r="L882" s="508"/>
      <c r="M882" s="508"/>
      <c r="N882" s="508"/>
      <c r="O882" s="508"/>
      <c r="P882" s="546"/>
    </row>
    <row r="883" spans="1:16" ht="30" customHeight="1" thickBot="1">
      <c r="A883" s="827" t="s">
        <v>2407</v>
      </c>
      <c r="B883" s="828"/>
      <c r="C883" s="828"/>
      <c r="D883" s="828"/>
      <c r="E883" s="828"/>
      <c r="F883" s="828"/>
      <c r="G883" s="828"/>
      <c r="H883" s="828"/>
      <c r="I883" s="828"/>
      <c r="J883" s="828"/>
      <c r="K883" s="828"/>
      <c r="L883" s="828"/>
      <c r="M883" s="828"/>
      <c r="N883" s="828"/>
      <c r="O883" s="828"/>
      <c r="P883" s="829"/>
    </row>
    <row r="884" spans="1:16" ht="30" customHeight="1" thickBot="1">
      <c r="A884" s="781" t="s">
        <v>2194</v>
      </c>
      <c r="B884" s="782"/>
      <c r="C884" s="782"/>
      <c r="D884" s="782"/>
      <c r="E884" s="782"/>
      <c r="F884" s="58"/>
      <c r="G884" s="58"/>
      <c r="H884" s="506"/>
      <c r="I884" s="506"/>
      <c r="J884" s="506"/>
      <c r="K884" s="506"/>
      <c r="L884" s="506"/>
      <c r="M884" s="506"/>
      <c r="N884" s="506"/>
      <c r="O884" s="506"/>
      <c r="P884" s="532"/>
    </row>
    <row r="885" spans="1:16" s="69" customFormat="1" ht="35.25" customHeight="1">
      <c r="A885" s="63">
        <v>1</v>
      </c>
      <c r="B885" s="63" t="s">
        <v>142</v>
      </c>
      <c r="C885" s="357" t="s">
        <v>2055</v>
      </c>
      <c r="D885" s="63" t="s">
        <v>456</v>
      </c>
      <c r="E885" s="277" t="s">
        <v>1985</v>
      </c>
      <c r="F885" s="232">
        <v>2019</v>
      </c>
      <c r="G885" s="232">
        <v>2019</v>
      </c>
      <c r="H885" s="609">
        <v>105000</v>
      </c>
      <c r="I885" s="609">
        <v>0</v>
      </c>
      <c r="J885" s="609">
        <v>105000</v>
      </c>
      <c r="K885" s="501"/>
      <c r="L885" s="497"/>
      <c r="M885" s="497"/>
      <c r="N885" s="499"/>
      <c r="O885" s="499"/>
      <c r="P885" s="353"/>
    </row>
    <row r="886" spans="1:16" s="69" customFormat="1" ht="35.25" customHeight="1">
      <c r="A886" s="63">
        <v>2</v>
      </c>
      <c r="B886" s="63" t="s">
        <v>142</v>
      </c>
      <c r="C886" s="357" t="s">
        <v>2045</v>
      </c>
      <c r="D886" s="63" t="s">
        <v>900</v>
      </c>
      <c r="E886" s="63" t="s">
        <v>2175</v>
      </c>
      <c r="F886" s="232">
        <v>1988</v>
      </c>
      <c r="G886" s="232">
        <v>2020</v>
      </c>
      <c r="H886" s="609">
        <v>57172000</v>
      </c>
      <c r="I886" s="609">
        <v>48272000</v>
      </c>
      <c r="J886" s="609">
        <v>1900000</v>
      </c>
      <c r="K886" s="502"/>
      <c r="L886" s="467"/>
      <c r="M886" s="467"/>
      <c r="N886" s="467"/>
      <c r="O886" s="467"/>
      <c r="P886" s="343"/>
    </row>
    <row r="887" spans="1:16" s="69" customFormat="1" ht="35.25" customHeight="1">
      <c r="A887" s="63">
        <v>3</v>
      </c>
      <c r="B887" s="63" t="s">
        <v>142</v>
      </c>
      <c r="C887" s="357" t="s">
        <v>2072</v>
      </c>
      <c r="D887" s="63" t="s">
        <v>900</v>
      </c>
      <c r="E887" s="63" t="s">
        <v>2176</v>
      </c>
      <c r="F887" s="232">
        <v>2006</v>
      </c>
      <c r="G887" s="232">
        <v>2019</v>
      </c>
      <c r="H887" s="609">
        <v>120244000</v>
      </c>
      <c r="I887" s="609">
        <v>105744000</v>
      </c>
      <c r="J887" s="609">
        <v>7610000</v>
      </c>
      <c r="K887" s="502"/>
      <c r="L887" s="467"/>
      <c r="M887" s="467"/>
      <c r="N887" s="467"/>
      <c r="O887" s="467"/>
      <c r="P887" s="343"/>
    </row>
    <row r="888" spans="1:16" s="69" customFormat="1" ht="35.25" customHeight="1">
      <c r="A888" s="63">
        <v>4</v>
      </c>
      <c r="B888" s="63" t="s">
        <v>142</v>
      </c>
      <c r="C888" s="357" t="s">
        <v>2208</v>
      </c>
      <c r="D888" s="63" t="s">
        <v>160</v>
      </c>
      <c r="E888" s="63" t="s">
        <v>2177</v>
      </c>
      <c r="F888" s="232">
        <v>2016</v>
      </c>
      <c r="G888" s="232">
        <v>2020</v>
      </c>
      <c r="H888" s="609">
        <v>42000000</v>
      </c>
      <c r="I888" s="609">
        <v>30000000</v>
      </c>
      <c r="J888" s="609">
        <v>13027000</v>
      </c>
      <c r="K888" s="609">
        <v>5000000</v>
      </c>
      <c r="L888" s="467"/>
      <c r="M888" s="467"/>
      <c r="N888" s="467"/>
      <c r="O888" s="467"/>
      <c r="P888" s="354"/>
    </row>
    <row r="889" spans="1:16" s="69" customFormat="1" ht="35.25" customHeight="1">
      <c r="A889" s="63">
        <v>5</v>
      </c>
      <c r="B889" s="63" t="s">
        <v>142</v>
      </c>
      <c r="C889" s="357" t="s">
        <v>2209</v>
      </c>
      <c r="D889" s="63" t="s">
        <v>49</v>
      </c>
      <c r="E889" s="63" t="s">
        <v>2178</v>
      </c>
      <c r="F889" s="232">
        <v>2018</v>
      </c>
      <c r="G889" s="232">
        <v>2021</v>
      </c>
      <c r="H889" s="610">
        <v>2000000</v>
      </c>
      <c r="I889" s="610">
        <v>0</v>
      </c>
      <c r="J889" s="610">
        <v>0</v>
      </c>
      <c r="K889" s="610">
        <v>0</v>
      </c>
      <c r="L889" s="467"/>
      <c r="M889" s="467"/>
      <c r="N889" s="467"/>
      <c r="O889" s="467"/>
      <c r="P889" s="354"/>
    </row>
    <row r="890" spans="1:16" s="69" customFormat="1" ht="35.25" customHeight="1">
      <c r="A890" s="63">
        <v>6</v>
      </c>
      <c r="B890" s="63" t="s">
        <v>142</v>
      </c>
      <c r="C890" s="357" t="s">
        <v>2210</v>
      </c>
      <c r="D890" s="63" t="s">
        <v>49</v>
      </c>
      <c r="E890" s="63" t="s">
        <v>2179</v>
      </c>
      <c r="F890" s="232">
        <v>2018</v>
      </c>
      <c r="G890" s="232">
        <v>2021</v>
      </c>
      <c r="H890" s="610">
        <v>2000000</v>
      </c>
      <c r="I890" s="610">
        <v>0</v>
      </c>
      <c r="J890" s="610">
        <v>0</v>
      </c>
      <c r="K890" s="610">
        <v>0</v>
      </c>
      <c r="L890" s="467"/>
      <c r="M890" s="467"/>
      <c r="N890" s="467"/>
      <c r="O890" s="467"/>
      <c r="P890" s="343"/>
    </row>
    <row r="891" spans="1:16" s="69" customFormat="1" ht="35.25" customHeight="1">
      <c r="A891" s="63">
        <v>7</v>
      </c>
      <c r="B891" s="63" t="s">
        <v>142</v>
      </c>
      <c r="C891" s="357" t="s">
        <v>2211</v>
      </c>
      <c r="D891" s="63" t="s">
        <v>49</v>
      </c>
      <c r="E891" s="63" t="s">
        <v>2180</v>
      </c>
      <c r="F891" s="232">
        <v>2017</v>
      </c>
      <c r="G891" s="232">
        <v>2019</v>
      </c>
      <c r="H891" s="610">
        <v>14000000</v>
      </c>
      <c r="I891" s="610">
        <v>0</v>
      </c>
      <c r="J891" s="610">
        <v>2000</v>
      </c>
      <c r="K891" s="459"/>
      <c r="L891" s="467"/>
      <c r="M891" s="467"/>
      <c r="N891" s="467"/>
      <c r="O891" s="467"/>
      <c r="P891" s="343"/>
    </row>
    <row r="892" spans="1:16" s="69" customFormat="1" ht="35.25" customHeight="1">
      <c r="A892" s="63">
        <v>8</v>
      </c>
      <c r="B892" s="63" t="s">
        <v>142</v>
      </c>
      <c r="C892" s="357" t="s">
        <v>2212</v>
      </c>
      <c r="D892" s="63" t="s">
        <v>49</v>
      </c>
      <c r="E892" s="63" t="s">
        <v>2181</v>
      </c>
      <c r="F892" s="356">
        <v>2017</v>
      </c>
      <c r="G892" s="356">
        <v>2019</v>
      </c>
      <c r="H892" s="610">
        <v>5000000</v>
      </c>
      <c r="I892" s="610">
        <v>0</v>
      </c>
      <c r="J892" s="610">
        <v>2000</v>
      </c>
      <c r="K892" s="459"/>
      <c r="L892" s="467"/>
      <c r="M892" s="467"/>
      <c r="N892" s="467"/>
      <c r="O892" s="467"/>
      <c r="P892" s="343"/>
    </row>
    <row r="893" spans="1:16" s="69" customFormat="1" ht="35.25" customHeight="1">
      <c r="A893" s="63">
        <v>9</v>
      </c>
      <c r="B893" s="63" t="s">
        <v>142</v>
      </c>
      <c r="C893" s="357" t="s">
        <v>2213</v>
      </c>
      <c r="D893" s="63" t="s">
        <v>49</v>
      </c>
      <c r="E893" s="63" t="s">
        <v>2182</v>
      </c>
      <c r="F893" s="356">
        <v>2017</v>
      </c>
      <c r="G893" s="356">
        <v>2019</v>
      </c>
      <c r="H893" s="610">
        <v>9500000</v>
      </c>
      <c r="I893" s="610">
        <v>0</v>
      </c>
      <c r="J893" s="610">
        <v>2000</v>
      </c>
      <c r="K893" s="459"/>
      <c r="L893" s="467"/>
      <c r="M893" s="467"/>
      <c r="N893" s="467"/>
      <c r="O893" s="467"/>
      <c r="P893" s="354"/>
    </row>
    <row r="894" spans="1:16" s="69" customFormat="1" ht="35.25" customHeight="1">
      <c r="A894" s="63">
        <v>10</v>
      </c>
      <c r="B894" s="63" t="s">
        <v>142</v>
      </c>
      <c r="C894" s="359" t="s">
        <v>2183</v>
      </c>
      <c r="D894" s="360" t="s">
        <v>900</v>
      </c>
      <c r="E894" s="63" t="s">
        <v>2184</v>
      </c>
      <c r="F894" s="358">
        <v>2019</v>
      </c>
      <c r="G894" s="358">
        <v>2019</v>
      </c>
      <c r="H894" s="472">
        <v>4100000</v>
      </c>
      <c r="I894" s="472">
        <v>0</v>
      </c>
      <c r="J894" s="472">
        <v>4100000</v>
      </c>
      <c r="K894" s="459"/>
      <c r="L894" s="467"/>
      <c r="M894" s="467"/>
      <c r="N894" s="467"/>
      <c r="O894" s="467"/>
      <c r="P894" s="354"/>
    </row>
    <row r="895" spans="1:16" s="69" customFormat="1" ht="35.25" customHeight="1">
      <c r="A895" s="63">
        <v>11</v>
      </c>
      <c r="B895" s="63" t="s">
        <v>142</v>
      </c>
      <c r="C895" s="359" t="s">
        <v>2195</v>
      </c>
      <c r="D895" s="360" t="s">
        <v>900</v>
      </c>
      <c r="E895" s="63" t="s">
        <v>2185</v>
      </c>
      <c r="F895" s="358">
        <v>2019</v>
      </c>
      <c r="G895" s="358">
        <v>2019</v>
      </c>
      <c r="H895" s="472">
        <v>6500000</v>
      </c>
      <c r="I895" s="472">
        <v>0</v>
      </c>
      <c r="J895" s="472">
        <v>6500000</v>
      </c>
      <c r="K895" s="459"/>
      <c r="L895" s="467"/>
      <c r="M895" s="467"/>
      <c r="N895" s="467"/>
      <c r="O895" s="467"/>
      <c r="P895" s="343"/>
    </row>
    <row r="896" spans="1:16" s="69" customFormat="1" ht="35.25" customHeight="1">
      <c r="A896" s="63">
        <v>12</v>
      </c>
      <c r="B896" s="63" t="s">
        <v>142</v>
      </c>
      <c r="C896" s="357" t="s">
        <v>2196</v>
      </c>
      <c r="D896" s="63" t="s">
        <v>900</v>
      </c>
      <c r="E896" s="63" t="s">
        <v>2115</v>
      </c>
      <c r="F896" s="356">
        <v>2011</v>
      </c>
      <c r="G896" s="356">
        <v>2021</v>
      </c>
      <c r="H896" s="610">
        <v>32550000</v>
      </c>
      <c r="I896" s="610">
        <v>22250000</v>
      </c>
      <c r="J896" s="610">
        <v>3300000</v>
      </c>
      <c r="K896" s="459"/>
      <c r="L896" s="467"/>
      <c r="M896" s="467"/>
      <c r="N896" s="467"/>
      <c r="O896" s="467"/>
      <c r="P896" s="343"/>
    </row>
    <row r="897" spans="1:16" s="69" customFormat="1" ht="35.25" customHeight="1">
      <c r="A897" s="63">
        <v>13</v>
      </c>
      <c r="B897" s="63" t="s">
        <v>142</v>
      </c>
      <c r="C897" s="357" t="s">
        <v>2197</v>
      </c>
      <c r="D897" s="63" t="s">
        <v>49</v>
      </c>
      <c r="E897" s="63" t="s">
        <v>2115</v>
      </c>
      <c r="F897" s="356">
        <v>2013</v>
      </c>
      <c r="G897" s="356">
        <v>2021</v>
      </c>
      <c r="H897" s="610">
        <v>7853000</v>
      </c>
      <c r="I897" s="610">
        <v>4854000</v>
      </c>
      <c r="J897" s="610">
        <v>1000000</v>
      </c>
      <c r="K897" s="459"/>
      <c r="L897" s="467"/>
      <c r="M897" s="467"/>
      <c r="N897" s="467"/>
      <c r="O897" s="467"/>
      <c r="P897" s="343"/>
    </row>
    <row r="898" spans="1:16" s="69" customFormat="1" ht="35.25" customHeight="1">
      <c r="A898" s="63">
        <v>14</v>
      </c>
      <c r="B898" s="63" t="s">
        <v>142</v>
      </c>
      <c r="C898" s="357" t="s">
        <v>2198</v>
      </c>
      <c r="D898" s="63" t="s">
        <v>160</v>
      </c>
      <c r="E898" s="63" t="s">
        <v>2115</v>
      </c>
      <c r="F898" s="356">
        <v>2017</v>
      </c>
      <c r="G898" s="356">
        <v>2021</v>
      </c>
      <c r="H898" s="610">
        <v>2550000</v>
      </c>
      <c r="I898" s="610">
        <v>1650000</v>
      </c>
      <c r="J898" s="610">
        <v>300000</v>
      </c>
      <c r="K898" s="459"/>
      <c r="L898" s="467"/>
      <c r="M898" s="467"/>
      <c r="N898" s="467"/>
      <c r="O898" s="467"/>
      <c r="P898" s="354"/>
    </row>
    <row r="899" spans="1:16" s="69" customFormat="1" ht="35.25" customHeight="1">
      <c r="A899" s="63">
        <v>15</v>
      </c>
      <c r="B899" s="63" t="s">
        <v>142</v>
      </c>
      <c r="C899" s="357" t="s">
        <v>2199</v>
      </c>
      <c r="D899" s="63" t="s">
        <v>900</v>
      </c>
      <c r="E899" s="63" t="s">
        <v>136</v>
      </c>
      <c r="F899" s="356">
        <v>2019</v>
      </c>
      <c r="G899" s="356">
        <v>2019</v>
      </c>
      <c r="H899" s="610">
        <v>300000</v>
      </c>
      <c r="I899" s="610">
        <v>0</v>
      </c>
      <c r="J899" s="610">
        <v>300000</v>
      </c>
      <c r="K899" s="459"/>
      <c r="L899" s="467"/>
      <c r="M899" s="467"/>
      <c r="N899" s="467"/>
      <c r="O899" s="467"/>
      <c r="P899" s="354"/>
    </row>
    <row r="900" spans="1:16" s="69" customFormat="1" ht="39" customHeight="1">
      <c r="A900" s="63">
        <v>16</v>
      </c>
      <c r="B900" s="277" t="s">
        <v>2218</v>
      </c>
      <c r="C900" s="361" t="s">
        <v>2214</v>
      </c>
      <c r="D900" s="255" t="s">
        <v>456</v>
      </c>
      <c r="E900" s="63" t="s">
        <v>2186</v>
      </c>
      <c r="F900" s="362">
        <v>2007</v>
      </c>
      <c r="G900" s="362">
        <v>2008</v>
      </c>
      <c r="H900" s="611">
        <v>4617000</v>
      </c>
      <c r="I900" s="611">
        <v>4617000</v>
      </c>
      <c r="J900" s="611">
        <v>0</v>
      </c>
      <c r="K900" s="459"/>
      <c r="L900" s="467"/>
      <c r="M900" s="467"/>
      <c r="N900" s="467"/>
      <c r="O900" s="467"/>
      <c r="P900" s="354"/>
    </row>
    <row r="901" spans="1:16" s="69" customFormat="1" ht="45" customHeight="1">
      <c r="A901" s="63">
        <v>17</v>
      </c>
      <c r="B901" s="277" t="s">
        <v>2218</v>
      </c>
      <c r="C901" s="357" t="s">
        <v>2215</v>
      </c>
      <c r="D901" s="255" t="s">
        <v>456</v>
      </c>
      <c r="E901" s="63" t="s">
        <v>2187</v>
      </c>
      <c r="F901" s="356">
        <v>2007</v>
      </c>
      <c r="G901" s="356">
        <v>2019</v>
      </c>
      <c r="H901" s="610">
        <v>23195000</v>
      </c>
      <c r="I901" s="610">
        <v>22195000</v>
      </c>
      <c r="J901" s="610">
        <v>1000000</v>
      </c>
      <c r="K901" s="459"/>
      <c r="L901" s="467"/>
      <c r="M901" s="467"/>
      <c r="N901" s="467"/>
      <c r="O901" s="467"/>
      <c r="P901" s="354"/>
    </row>
    <row r="902" spans="1:16" s="69" customFormat="1" ht="35.25" customHeight="1">
      <c r="A902" s="63">
        <v>18</v>
      </c>
      <c r="B902" s="277" t="s">
        <v>2218</v>
      </c>
      <c r="C902" s="357" t="s">
        <v>2216</v>
      </c>
      <c r="D902" s="360" t="s">
        <v>456</v>
      </c>
      <c r="E902" s="63" t="s">
        <v>2188</v>
      </c>
      <c r="F902" s="356">
        <v>2009</v>
      </c>
      <c r="G902" s="356">
        <v>2011</v>
      </c>
      <c r="H902" s="610">
        <v>2826000</v>
      </c>
      <c r="I902" s="610">
        <v>2826000</v>
      </c>
      <c r="J902" s="610">
        <v>0</v>
      </c>
      <c r="K902" s="459"/>
      <c r="L902" s="467"/>
      <c r="M902" s="467"/>
      <c r="N902" s="467"/>
      <c r="O902" s="467"/>
      <c r="P902" s="354"/>
    </row>
    <row r="903" spans="1:16" s="69" customFormat="1" ht="35.25" customHeight="1">
      <c r="A903" s="63">
        <v>19</v>
      </c>
      <c r="B903" s="277" t="s">
        <v>2218</v>
      </c>
      <c r="C903" s="357" t="s">
        <v>2217</v>
      </c>
      <c r="D903" s="360" t="s">
        <v>456</v>
      </c>
      <c r="E903" s="63" t="s">
        <v>2187</v>
      </c>
      <c r="F903" s="356">
        <v>2009</v>
      </c>
      <c r="G903" s="356">
        <v>2019</v>
      </c>
      <c r="H903" s="610">
        <v>66400000</v>
      </c>
      <c r="I903" s="610">
        <v>63000000</v>
      </c>
      <c r="J903" s="610">
        <v>3400000</v>
      </c>
      <c r="K903" s="459"/>
      <c r="L903" s="467"/>
      <c r="M903" s="467"/>
      <c r="N903" s="467"/>
      <c r="O903" s="467"/>
      <c r="P903" s="354"/>
    </row>
    <row r="904" spans="1:16" s="69" customFormat="1" ht="35.25" customHeight="1">
      <c r="A904" s="63">
        <v>20</v>
      </c>
      <c r="B904" s="277" t="s">
        <v>2218</v>
      </c>
      <c r="C904" s="357" t="s">
        <v>2200</v>
      </c>
      <c r="D904" s="63" t="s">
        <v>456</v>
      </c>
      <c r="E904" s="63" t="s">
        <v>2187</v>
      </c>
      <c r="F904" s="356">
        <v>2010</v>
      </c>
      <c r="G904" s="356">
        <v>2019</v>
      </c>
      <c r="H904" s="610">
        <v>10140000</v>
      </c>
      <c r="I904" s="610">
        <v>9640000</v>
      </c>
      <c r="J904" s="610">
        <v>500000</v>
      </c>
      <c r="K904" s="459"/>
      <c r="L904" s="467"/>
      <c r="M904" s="467"/>
      <c r="N904" s="467"/>
      <c r="O904" s="467"/>
      <c r="P904" s="354"/>
    </row>
    <row r="905" spans="1:16" s="69" customFormat="1" ht="35.25" customHeight="1">
      <c r="A905" s="63">
        <v>21</v>
      </c>
      <c r="B905" s="277" t="s">
        <v>2218</v>
      </c>
      <c r="C905" s="357" t="s">
        <v>2201</v>
      </c>
      <c r="D905" s="63" t="s">
        <v>456</v>
      </c>
      <c r="E905" s="63" t="s">
        <v>2085</v>
      </c>
      <c r="F905" s="356">
        <v>2012</v>
      </c>
      <c r="G905" s="356">
        <v>2019</v>
      </c>
      <c r="H905" s="610">
        <v>1875000</v>
      </c>
      <c r="I905" s="610">
        <v>1775000</v>
      </c>
      <c r="J905" s="610">
        <v>100000</v>
      </c>
      <c r="K905" s="459"/>
      <c r="L905" s="467"/>
      <c r="M905" s="467"/>
      <c r="N905" s="467"/>
      <c r="O905" s="467"/>
      <c r="P905" s="354"/>
    </row>
    <row r="906" spans="1:16" s="69" customFormat="1" ht="35.25" customHeight="1">
      <c r="A906" s="63">
        <v>22</v>
      </c>
      <c r="B906" s="277" t="s">
        <v>2218</v>
      </c>
      <c r="C906" s="357" t="s">
        <v>2202</v>
      </c>
      <c r="D906" s="63" t="s">
        <v>456</v>
      </c>
      <c r="E906" s="63" t="s">
        <v>2085</v>
      </c>
      <c r="F906" s="356">
        <v>2012</v>
      </c>
      <c r="G906" s="356">
        <v>2019</v>
      </c>
      <c r="H906" s="610">
        <v>1901000</v>
      </c>
      <c r="I906" s="610">
        <v>1896000</v>
      </c>
      <c r="J906" s="610">
        <v>5000</v>
      </c>
      <c r="K906" s="459"/>
      <c r="L906" s="467"/>
      <c r="M906" s="467"/>
      <c r="N906" s="467"/>
      <c r="O906" s="467"/>
      <c r="P906" s="354"/>
    </row>
    <row r="907" spans="1:16" s="69" customFormat="1" ht="35.25" customHeight="1">
      <c r="A907" s="63">
        <v>23</v>
      </c>
      <c r="B907" s="277" t="s">
        <v>2218</v>
      </c>
      <c r="C907" s="357" t="s">
        <v>2203</v>
      </c>
      <c r="D907" s="63" t="s">
        <v>456</v>
      </c>
      <c r="E907" s="63" t="s">
        <v>2189</v>
      </c>
      <c r="F907" s="356">
        <v>2012</v>
      </c>
      <c r="G907" s="356">
        <v>2019</v>
      </c>
      <c r="H907" s="610">
        <v>5192000</v>
      </c>
      <c r="I907" s="610">
        <v>5107000</v>
      </c>
      <c r="J907" s="610">
        <v>85000</v>
      </c>
      <c r="K907" s="459"/>
      <c r="L907" s="467"/>
      <c r="M907" s="467"/>
      <c r="N907" s="467"/>
      <c r="O907" s="467"/>
      <c r="P907" s="354"/>
    </row>
    <row r="908" spans="1:16" s="69" customFormat="1" ht="35.25" customHeight="1">
      <c r="A908" s="63">
        <v>24</v>
      </c>
      <c r="B908" s="277" t="s">
        <v>2218</v>
      </c>
      <c r="C908" s="359" t="s">
        <v>2204</v>
      </c>
      <c r="D908" s="360" t="s">
        <v>456</v>
      </c>
      <c r="E908" s="63" t="s">
        <v>2190</v>
      </c>
      <c r="F908" s="358">
        <v>2016</v>
      </c>
      <c r="G908" s="358">
        <v>2019</v>
      </c>
      <c r="H908" s="472">
        <f>J908+I908</f>
        <v>18805000</v>
      </c>
      <c r="I908" s="472">
        <v>17440000</v>
      </c>
      <c r="J908" s="472">
        <v>1365000</v>
      </c>
      <c r="K908" s="459"/>
      <c r="L908" s="467"/>
      <c r="M908" s="467"/>
      <c r="N908" s="467"/>
      <c r="O908" s="467"/>
      <c r="P908" s="354"/>
    </row>
    <row r="909" spans="1:16" s="69" customFormat="1" ht="35.25" customHeight="1">
      <c r="A909" s="63">
        <v>25</v>
      </c>
      <c r="B909" s="277" t="s">
        <v>2218</v>
      </c>
      <c r="C909" s="359" t="s">
        <v>2093</v>
      </c>
      <c r="D909" s="360" t="s">
        <v>456</v>
      </c>
      <c r="E909" s="63" t="s">
        <v>2094</v>
      </c>
      <c r="F909" s="358">
        <v>2019</v>
      </c>
      <c r="G909" s="358">
        <v>2019</v>
      </c>
      <c r="H909" s="472">
        <v>456000</v>
      </c>
      <c r="I909" s="472">
        <v>0</v>
      </c>
      <c r="J909" s="472">
        <v>456000</v>
      </c>
      <c r="K909" s="459"/>
      <c r="L909" s="467"/>
      <c r="M909" s="467"/>
      <c r="N909" s="467"/>
      <c r="O909" s="467"/>
      <c r="P909" s="354"/>
    </row>
    <row r="910" spans="1:16" s="69" customFormat="1" ht="35.25" customHeight="1">
      <c r="A910" s="63">
        <v>26</v>
      </c>
      <c r="B910" s="277" t="s">
        <v>2218</v>
      </c>
      <c r="C910" s="357" t="s">
        <v>2205</v>
      </c>
      <c r="D910" s="63" t="s">
        <v>160</v>
      </c>
      <c r="E910" s="63" t="s">
        <v>2191</v>
      </c>
      <c r="F910" s="356">
        <v>1991</v>
      </c>
      <c r="G910" s="356">
        <v>2023</v>
      </c>
      <c r="H910" s="610">
        <v>33482000</v>
      </c>
      <c r="I910" s="610">
        <v>22932000</v>
      </c>
      <c r="J910" s="610">
        <v>850000</v>
      </c>
      <c r="K910" s="459"/>
      <c r="L910" s="467"/>
      <c r="M910" s="467"/>
      <c r="N910" s="467"/>
      <c r="O910" s="467"/>
      <c r="P910" s="354"/>
    </row>
    <row r="911" spans="1:16" s="69" customFormat="1" ht="35.25" customHeight="1">
      <c r="A911" s="63">
        <v>27</v>
      </c>
      <c r="B911" s="277" t="s">
        <v>2218</v>
      </c>
      <c r="C911" s="357" t="s">
        <v>2206</v>
      </c>
      <c r="D911" s="63" t="s">
        <v>160</v>
      </c>
      <c r="E911" s="63" t="s">
        <v>2192</v>
      </c>
      <c r="F911" s="356">
        <v>2010</v>
      </c>
      <c r="G911" s="356">
        <v>2023</v>
      </c>
      <c r="H911" s="610">
        <v>18302000</v>
      </c>
      <c r="I911" s="610">
        <v>9497000</v>
      </c>
      <c r="J911" s="610">
        <v>750000</v>
      </c>
      <c r="K911" s="459"/>
      <c r="L911" s="467"/>
      <c r="M911" s="467"/>
      <c r="N911" s="467"/>
      <c r="O911" s="467"/>
      <c r="P911" s="354"/>
    </row>
    <row r="912" spans="1:16" s="69" customFormat="1" ht="45" customHeight="1" thickBot="1">
      <c r="A912" s="65">
        <v>28</v>
      </c>
      <c r="B912" s="277" t="s">
        <v>2218</v>
      </c>
      <c r="C912" s="364" t="s">
        <v>2207</v>
      </c>
      <c r="D912" s="65" t="s">
        <v>160</v>
      </c>
      <c r="E912" s="65" t="s">
        <v>2193</v>
      </c>
      <c r="F912" s="363">
        <v>2016</v>
      </c>
      <c r="G912" s="363">
        <v>2023</v>
      </c>
      <c r="H912" s="612">
        <v>13377000</v>
      </c>
      <c r="I912" s="612">
        <v>4183000</v>
      </c>
      <c r="J912" s="612">
        <v>697000</v>
      </c>
      <c r="K912" s="462"/>
      <c r="L912" s="469"/>
      <c r="M912" s="469"/>
      <c r="N912" s="469"/>
      <c r="O912" s="469"/>
      <c r="P912" s="365"/>
    </row>
    <row r="913" spans="1:16" s="69" customFormat="1" ht="30" customHeight="1" thickBot="1">
      <c r="A913" s="775" t="s">
        <v>31</v>
      </c>
      <c r="B913" s="776"/>
      <c r="C913" s="776"/>
      <c r="D913" s="776"/>
      <c r="E913" s="777"/>
      <c r="F913" s="440"/>
      <c r="G913" s="440"/>
      <c r="H913" s="449">
        <f>SUM(H885:H912)</f>
        <v>506442000</v>
      </c>
      <c r="I913" s="449">
        <f t="shared" ref="I913:K913" si="33">SUM(I885:I912)</f>
        <v>377878000</v>
      </c>
      <c r="J913" s="449">
        <f t="shared" si="33"/>
        <v>47356000</v>
      </c>
      <c r="K913" s="449">
        <f t="shared" si="33"/>
        <v>5000000</v>
      </c>
      <c r="L913" s="45"/>
      <c r="M913" s="45"/>
      <c r="N913" s="45"/>
      <c r="O913" s="45"/>
      <c r="P913" s="543"/>
    </row>
    <row r="914" spans="1:16" ht="21" customHeight="1" thickBot="1">
      <c r="A914" s="574"/>
      <c r="B914" s="122"/>
      <c r="C914" s="589"/>
      <c r="D914" s="589"/>
      <c r="E914" s="589"/>
      <c r="F914" s="122"/>
      <c r="G914" s="122"/>
      <c r="H914" s="528"/>
      <c r="I914" s="528"/>
      <c r="J914" s="528"/>
      <c r="K914" s="528"/>
      <c r="L914" s="528"/>
      <c r="M914" s="528"/>
      <c r="N914" s="528"/>
      <c r="O914" s="528"/>
      <c r="P914" s="558"/>
    </row>
    <row r="915" spans="1:16" ht="30" customHeight="1" thickBot="1">
      <c r="A915" s="778" t="s">
        <v>2095</v>
      </c>
      <c r="B915" s="779"/>
      <c r="C915" s="779"/>
      <c r="D915" s="779"/>
      <c r="E915" s="779"/>
      <c r="F915" s="779"/>
      <c r="G915" s="779"/>
      <c r="H915" s="779"/>
      <c r="I915" s="779"/>
      <c r="J915" s="779"/>
      <c r="K915" s="779"/>
      <c r="L915" s="779"/>
      <c r="M915" s="779"/>
      <c r="N915" s="779"/>
      <c r="O915" s="779"/>
      <c r="P915" s="780"/>
    </row>
    <row r="916" spans="1:16" s="223" customFormat="1" ht="54" customHeight="1">
      <c r="A916" s="222">
        <v>1</v>
      </c>
      <c r="B916" s="222" t="s">
        <v>142</v>
      </c>
      <c r="C916" s="256" t="s">
        <v>2055</v>
      </c>
      <c r="D916" s="255" t="s">
        <v>53</v>
      </c>
      <c r="E916" s="255" t="s">
        <v>2096</v>
      </c>
      <c r="F916" s="222">
        <v>2019</v>
      </c>
      <c r="G916" s="222">
        <v>2019</v>
      </c>
      <c r="H916" s="455">
        <v>1500000</v>
      </c>
      <c r="I916" s="455"/>
      <c r="J916" s="455">
        <v>1000000</v>
      </c>
      <c r="K916" s="455">
        <v>1500000</v>
      </c>
      <c r="L916" s="455">
        <v>821000</v>
      </c>
      <c r="M916" s="455">
        <v>679000</v>
      </c>
      <c r="N916" s="455">
        <v>0</v>
      </c>
      <c r="O916" s="455">
        <v>0</v>
      </c>
      <c r="P916" s="288" t="s">
        <v>2097</v>
      </c>
    </row>
    <row r="917" spans="1:16" s="223" customFormat="1" ht="54" customHeight="1">
      <c r="A917" s="61">
        <v>2</v>
      </c>
      <c r="B917" s="222" t="s">
        <v>142</v>
      </c>
      <c r="C917" s="64" t="s">
        <v>2098</v>
      </c>
      <c r="D917" s="255" t="s">
        <v>53</v>
      </c>
      <c r="E917" s="63" t="s">
        <v>2073</v>
      </c>
      <c r="F917" s="61">
        <v>2006</v>
      </c>
      <c r="G917" s="61">
        <v>2021</v>
      </c>
      <c r="H917" s="474">
        <v>178400000</v>
      </c>
      <c r="I917" s="474">
        <v>169225000</v>
      </c>
      <c r="J917" s="474">
        <v>3175000</v>
      </c>
      <c r="K917" s="474">
        <v>3175000</v>
      </c>
      <c r="L917" s="474">
        <v>1542000</v>
      </c>
      <c r="M917" s="474">
        <v>1528000</v>
      </c>
      <c r="N917" s="474">
        <v>66000</v>
      </c>
      <c r="O917" s="474">
        <v>39000</v>
      </c>
      <c r="P917" s="62"/>
    </row>
    <row r="918" spans="1:16" s="223" customFormat="1" ht="54" customHeight="1">
      <c r="A918" s="61">
        <v>3</v>
      </c>
      <c r="B918" s="222" t="s">
        <v>142</v>
      </c>
      <c r="C918" s="64" t="s">
        <v>2045</v>
      </c>
      <c r="D918" s="255" t="s">
        <v>53</v>
      </c>
      <c r="E918" s="63" t="s">
        <v>2099</v>
      </c>
      <c r="F918" s="61">
        <v>2006</v>
      </c>
      <c r="G918" s="61">
        <v>2021</v>
      </c>
      <c r="H918" s="474">
        <v>25192000</v>
      </c>
      <c r="I918" s="474">
        <v>19922000</v>
      </c>
      <c r="J918" s="474">
        <v>1270000</v>
      </c>
      <c r="K918" s="474">
        <v>2000000</v>
      </c>
      <c r="L918" s="474">
        <v>855000</v>
      </c>
      <c r="M918" s="474">
        <v>981000</v>
      </c>
      <c r="N918" s="474">
        <v>102000</v>
      </c>
      <c r="O918" s="474">
        <v>62000</v>
      </c>
      <c r="P918" s="62" t="s">
        <v>2100</v>
      </c>
    </row>
    <row r="919" spans="1:16" s="223" customFormat="1" ht="90" customHeight="1">
      <c r="A919" s="61">
        <v>4</v>
      </c>
      <c r="B919" s="222" t="s">
        <v>142</v>
      </c>
      <c r="C919" s="64" t="s">
        <v>2101</v>
      </c>
      <c r="D919" s="255" t="s">
        <v>53</v>
      </c>
      <c r="E919" s="63" t="s">
        <v>2121</v>
      </c>
      <c r="F919" s="61">
        <v>2006</v>
      </c>
      <c r="G919" s="61">
        <v>2021</v>
      </c>
      <c r="H919" s="474">
        <v>204849000</v>
      </c>
      <c r="I919" s="474">
        <v>47602000</v>
      </c>
      <c r="J919" s="474">
        <v>17990000</v>
      </c>
      <c r="K919" s="474">
        <v>19990000</v>
      </c>
      <c r="L919" s="474">
        <v>822000</v>
      </c>
      <c r="M919" s="474">
        <v>5414000</v>
      </c>
      <c r="N919" s="474">
        <v>6204000</v>
      </c>
      <c r="O919" s="474">
        <v>5550000</v>
      </c>
      <c r="P919" s="62" t="s">
        <v>2102</v>
      </c>
    </row>
    <row r="920" spans="1:16" s="223" customFormat="1" ht="48" customHeight="1">
      <c r="A920" s="61">
        <v>5</v>
      </c>
      <c r="B920" s="222" t="s">
        <v>142</v>
      </c>
      <c r="C920" s="64" t="s">
        <v>2048</v>
      </c>
      <c r="D920" s="255" t="s">
        <v>53</v>
      </c>
      <c r="E920" s="63" t="s">
        <v>2103</v>
      </c>
      <c r="F920" s="61">
        <v>2019</v>
      </c>
      <c r="G920" s="61">
        <v>2019</v>
      </c>
      <c r="H920" s="474">
        <v>1100550</v>
      </c>
      <c r="I920" s="474"/>
      <c r="J920" s="474">
        <v>3000000</v>
      </c>
      <c r="K920" s="474">
        <v>1100550</v>
      </c>
      <c r="L920" s="474">
        <v>120550</v>
      </c>
      <c r="M920" s="474">
        <v>361000</v>
      </c>
      <c r="N920" s="474">
        <v>372000</v>
      </c>
      <c r="O920" s="474">
        <v>247000</v>
      </c>
      <c r="P920" s="62" t="s">
        <v>2104</v>
      </c>
    </row>
    <row r="921" spans="1:16" s="223" customFormat="1" ht="48" customHeight="1">
      <c r="A921" s="61">
        <v>6</v>
      </c>
      <c r="B921" s="222" t="s">
        <v>142</v>
      </c>
      <c r="C921" s="64" t="s">
        <v>138</v>
      </c>
      <c r="D921" s="255" t="s">
        <v>53</v>
      </c>
      <c r="E921" s="63" t="s">
        <v>2122</v>
      </c>
      <c r="F921" s="61">
        <v>2019</v>
      </c>
      <c r="G921" s="61">
        <v>2019</v>
      </c>
      <c r="H921" s="474">
        <v>2665000</v>
      </c>
      <c r="I921" s="474"/>
      <c r="J921" s="474">
        <v>2565000</v>
      </c>
      <c r="K921" s="474">
        <v>2665000</v>
      </c>
      <c r="L921" s="474">
        <v>308000</v>
      </c>
      <c r="M921" s="474">
        <v>766000</v>
      </c>
      <c r="N921" s="474">
        <v>958000</v>
      </c>
      <c r="O921" s="474">
        <v>633000</v>
      </c>
      <c r="P921" s="62" t="s">
        <v>2105</v>
      </c>
    </row>
    <row r="922" spans="1:16" s="223" customFormat="1" ht="48" customHeight="1">
      <c r="A922" s="61">
        <v>7</v>
      </c>
      <c r="B922" s="222" t="s">
        <v>142</v>
      </c>
      <c r="C922" s="64" t="s">
        <v>138</v>
      </c>
      <c r="D922" s="255" t="s">
        <v>53</v>
      </c>
      <c r="E922" s="63" t="s">
        <v>2106</v>
      </c>
      <c r="F922" s="61">
        <v>2016</v>
      </c>
      <c r="G922" s="61">
        <v>2019</v>
      </c>
      <c r="H922" s="474">
        <v>257903000</v>
      </c>
      <c r="I922" s="474">
        <v>187149000</v>
      </c>
      <c r="J922" s="474">
        <v>52000000</v>
      </c>
      <c r="K922" s="474">
        <v>70754000</v>
      </c>
      <c r="L922" s="474">
        <v>28278075</v>
      </c>
      <c r="M922" s="474">
        <v>16718000</v>
      </c>
      <c r="N922" s="474">
        <v>17763000</v>
      </c>
      <c r="O922" s="474">
        <v>11994000</v>
      </c>
      <c r="P922" s="62" t="s">
        <v>2107</v>
      </c>
    </row>
    <row r="923" spans="1:16" s="223" customFormat="1" ht="48" customHeight="1">
      <c r="A923" s="61">
        <v>8</v>
      </c>
      <c r="B923" s="222" t="s">
        <v>142</v>
      </c>
      <c r="C923" s="64" t="s">
        <v>2064</v>
      </c>
      <c r="D923" s="255" t="s">
        <v>53</v>
      </c>
      <c r="E923" s="63" t="s">
        <v>2108</v>
      </c>
      <c r="F923" s="61">
        <v>2019</v>
      </c>
      <c r="G923" s="61">
        <v>2019</v>
      </c>
      <c r="H923" s="474">
        <v>200000</v>
      </c>
      <c r="I923" s="474"/>
      <c r="J923" s="474">
        <v>200000</v>
      </c>
      <c r="K923" s="474">
        <v>200000</v>
      </c>
      <c r="L923" s="474">
        <v>200000</v>
      </c>
      <c r="M923" s="474"/>
      <c r="N923" s="474"/>
      <c r="O923" s="474"/>
      <c r="P923" s="62"/>
    </row>
    <row r="924" spans="1:16" s="223" customFormat="1" ht="48" customHeight="1">
      <c r="A924" s="61">
        <v>9</v>
      </c>
      <c r="B924" s="222" t="s">
        <v>142</v>
      </c>
      <c r="C924" s="64" t="s">
        <v>2109</v>
      </c>
      <c r="D924" s="255" t="s">
        <v>53</v>
      </c>
      <c r="E924" s="63" t="s">
        <v>2110</v>
      </c>
      <c r="F924" s="61">
        <v>2010</v>
      </c>
      <c r="G924" s="61">
        <v>2019</v>
      </c>
      <c r="H924" s="474">
        <v>16864000</v>
      </c>
      <c r="I924" s="474">
        <v>16664000</v>
      </c>
      <c r="J924" s="474">
        <v>200000</v>
      </c>
      <c r="K924" s="474">
        <v>200000</v>
      </c>
      <c r="L924" s="474">
        <v>200000</v>
      </c>
      <c r="M924" s="474"/>
      <c r="N924" s="474"/>
      <c r="O924" s="474"/>
      <c r="P924" s="62"/>
    </row>
    <row r="925" spans="1:16" s="223" customFormat="1" ht="48" customHeight="1">
      <c r="A925" s="61">
        <v>10</v>
      </c>
      <c r="B925" s="222" t="s">
        <v>142</v>
      </c>
      <c r="C925" s="64" t="s">
        <v>2111</v>
      </c>
      <c r="D925" s="255" t="s">
        <v>53</v>
      </c>
      <c r="E925" s="63" t="s">
        <v>2112</v>
      </c>
      <c r="F925" s="61">
        <v>2016</v>
      </c>
      <c r="G925" s="61">
        <v>2020</v>
      </c>
      <c r="H925" s="474">
        <v>3603000</v>
      </c>
      <c r="I925" s="474">
        <v>2954000</v>
      </c>
      <c r="J925" s="474">
        <v>450000</v>
      </c>
      <c r="K925" s="474">
        <v>450000</v>
      </c>
      <c r="L925" s="474">
        <v>205000</v>
      </c>
      <c r="M925" s="474">
        <v>245000</v>
      </c>
      <c r="N925" s="474"/>
      <c r="O925" s="474"/>
      <c r="P925" s="62"/>
    </row>
    <row r="926" spans="1:16" s="223" customFormat="1" ht="39" customHeight="1">
      <c r="A926" s="222">
        <v>11</v>
      </c>
      <c r="B926" s="222" t="s">
        <v>142</v>
      </c>
      <c r="C926" s="256" t="s">
        <v>2113</v>
      </c>
      <c r="D926" s="255" t="s">
        <v>53</v>
      </c>
      <c r="E926" s="255" t="s">
        <v>2094</v>
      </c>
      <c r="F926" s="222">
        <v>2019</v>
      </c>
      <c r="G926" s="222">
        <v>2019</v>
      </c>
      <c r="H926" s="455">
        <v>9150000</v>
      </c>
      <c r="I926" s="455"/>
      <c r="J926" s="455">
        <v>9150000</v>
      </c>
      <c r="K926" s="455">
        <v>9150000</v>
      </c>
      <c r="L926" s="455">
        <v>3660000</v>
      </c>
      <c r="M926" s="455">
        <v>5490000</v>
      </c>
      <c r="N926" s="455"/>
      <c r="O926" s="455"/>
      <c r="P926" s="288"/>
    </row>
    <row r="927" spans="1:16" s="223" customFormat="1" ht="26.25" customHeight="1">
      <c r="A927" s="61">
        <v>12</v>
      </c>
      <c r="B927" s="222" t="s">
        <v>142</v>
      </c>
      <c r="C927" s="64" t="s">
        <v>2114</v>
      </c>
      <c r="D927" s="255" t="s">
        <v>53</v>
      </c>
      <c r="E927" s="63" t="s">
        <v>2115</v>
      </c>
      <c r="F927" s="61">
        <v>1999</v>
      </c>
      <c r="G927" s="61">
        <v>2021</v>
      </c>
      <c r="H927" s="474">
        <v>219804000</v>
      </c>
      <c r="I927" s="474">
        <v>206304000</v>
      </c>
      <c r="J927" s="474">
        <v>4000000</v>
      </c>
      <c r="K927" s="474">
        <v>8691000</v>
      </c>
      <c r="L927" s="474">
        <v>1520000</v>
      </c>
      <c r="M927" s="474">
        <v>7170436</v>
      </c>
      <c r="N927" s="474"/>
      <c r="O927" s="474"/>
      <c r="P927" s="62" t="s">
        <v>2116</v>
      </c>
    </row>
    <row r="928" spans="1:16" s="223" customFormat="1" ht="39" customHeight="1">
      <c r="A928" s="61">
        <v>13</v>
      </c>
      <c r="B928" s="222" t="s">
        <v>142</v>
      </c>
      <c r="C928" s="64" t="s">
        <v>2117</v>
      </c>
      <c r="D928" s="255" t="s">
        <v>53</v>
      </c>
      <c r="E928" s="63" t="s">
        <v>2118</v>
      </c>
      <c r="F928" s="61">
        <v>2016</v>
      </c>
      <c r="G928" s="61">
        <v>2021</v>
      </c>
      <c r="H928" s="474">
        <v>7500000</v>
      </c>
      <c r="I928" s="474">
        <v>3120000</v>
      </c>
      <c r="J928" s="474">
        <v>1000000</v>
      </c>
      <c r="K928" s="474">
        <v>1000000</v>
      </c>
      <c r="L928" s="474">
        <v>205000</v>
      </c>
      <c r="M928" s="474">
        <v>795000</v>
      </c>
      <c r="N928" s="474"/>
      <c r="O928" s="474"/>
      <c r="P928" s="62"/>
    </row>
    <row r="929" spans="1:16" s="223" customFormat="1" ht="39" customHeight="1" thickBot="1">
      <c r="A929" s="225">
        <v>14</v>
      </c>
      <c r="B929" s="289" t="s">
        <v>142</v>
      </c>
      <c r="C929" s="261" t="s">
        <v>2119</v>
      </c>
      <c r="D929" s="350" t="s">
        <v>53</v>
      </c>
      <c r="E929" s="65" t="s">
        <v>2115</v>
      </c>
      <c r="F929" s="225">
        <v>2017</v>
      </c>
      <c r="G929" s="225">
        <v>2021</v>
      </c>
      <c r="H929" s="456">
        <v>150000000</v>
      </c>
      <c r="I929" s="456"/>
      <c r="J929" s="456">
        <v>31000000</v>
      </c>
      <c r="K929" s="456">
        <v>36000000</v>
      </c>
      <c r="L929" s="456">
        <v>1520000</v>
      </c>
      <c r="M929" s="456">
        <v>10922000</v>
      </c>
      <c r="N929" s="456">
        <v>14061000</v>
      </c>
      <c r="O929" s="456">
        <v>9497000</v>
      </c>
      <c r="P929" s="262" t="s">
        <v>2120</v>
      </c>
    </row>
    <row r="930" spans="1:16" s="224" customFormat="1" ht="30" customHeight="1" thickBot="1">
      <c r="A930" s="775" t="s">
        <v>31</v>
      </c>
      <c r="B930" s="776"/>
      <c r="C930" s="776"/>
      <c r="D930" s="776"/>
      <c r="E930" s="777"/>
      <c r="F930" s="440"/>
      <c r="G930" s="440"/>
      <c r="H930" s="45">
        <f>SUM(H916:H929)</f>
        <v>1078730550</v>
      </c>
      <c r="I930" s="45">
        <f t="shared" ref="I930:O930" si="34">SUM(I916:I929)</f>
        <v>652940000</v>
      </c>
      <c r="J930" s="45">
        <f t="shared" si="34"/>
        <v>127000000</v>
      </c>
      <c r="K930" s="45">
        <f t="shared" si="34"/>
        <v>156875550</v>
      </c>
      <c r="L930" s="45">
        <f t="shared" si="34"/>
        <v>40256625</v>
      </c>
      <c r="M930" s="45">
        <f t="shared" si="34"/>
        <v>51069436</v>
      </c>
      <c r="N930" s="45">
        <f t="shared" si="34"/>
        <v>39526000</v>
      </c>
      <c r="O930" s="45">
        <f t="shared" si="34"/>
        <v>28022000</v>
      </c>
      <c r="P930" s="543"/>
    </row>
    <row r="931" spans="1:16" s="40" customFormat="1" ht="16.5" thickBot="1">
      <c r="A931" s="572"/>
      <c r="B931" s="125"/>
      <c r="C931" s="581"/>
      <c r="D931" s="581"/>
      <c r="E931" s="581"/>
      <c r="F931" s="125"/>
      <c r="G931" s="125"/>
      <c r="H931" s="505"/>
      <c r="I931" s="505"/>
      <c r="J931" s="505"/>
      <c r="K931" s="505"/>
      <c r="L931" s="505"/>
      <c r="M931" s="505"/>
      <c r="N931" s="505"/>
      <c r="O931" s="505"/>
      <c r="P931" s="541"/>
    </row>
    <row r="932" spans="1:16" s="42" customFormat="1" ht="30" customHeight="1" thickBot="1">
      <c r="A932" s="781" t="s">
        <v>2070</v>
      </c>
      <c r="B932" s="892"/>
      <c r="C932" s="892"/>
      <c r="D932" s="892"/>
      <c r="E932" s="892"/>
      <c r="F932" s="892"/>
      <c r="G932" s="892"/>
      <c r="H932" s="892"/>
      <c r="I932" s="892"/>
      <c r="J932" s="892"/>
      <c r="K932" s="892"/>
      <c r="L932" s="782"/>
      <c r="M932" s="782"/>
      <c r="N932" s="782"/>
      <c r="O932" s="782"/>
      <c r="P932" s="783"/>
    </row>
    <row r="933" spans="1:16" s="223" customFormat="1" ht="47.1" customHeight="1">
      <c r="A933" s="222">
        <v>1</v>
      </c>
      <c r="B933" s="937" t="s">
        <v>2336</v>
      </c>
      <c r="C933" s="937" t="s">
        <v>2472</v>
      </c>
      <c r="D933" s="237" t="s">
        <v>53</v>
      </c>
      <c r="E933" s="237" t="s">
        <v>1985</v>
      </c>
      <c r="F933" s="329">
        <v>2019</v>
      </c>
      <c r="G933" s="329">
        <v>2020</v>
      </c>
      <c r="H933" s="932">
        <v>26168000</v>
      </c>
      <c r="I933" s="932">
        <v>26158000</v>
      </c>
      <c r="J933" s="932">
        <v>10000</v>
      </c>
      <c r="K933" s="933"/>
      <c r="L933" s="455">
        <v>200000</v>
      </c>
      <c r="M933" s="455">
        <v>166000</v>
      </c>
      <c r="N933" s="455">
        <v>134000</v>
      </c>
      <c r="O933" s="455">
        <v>0</v>
      </c>
      <c r="P933" s="934"/>
    </row>
    <row r="934" spans="1:16" s="223" customFormat="1" ht="47.1" customHeight="1">
      <c r="A934" s="61">
        <v>2</v>
      </c>
      <c r="B934" s="939" t="s">
        <v>2336</v>
      </c>
      <c r="C934" s="938" t="s">
        <v>2484</v>
      </c>
      <c r="D934" s="237" t="s">
        <v>53</v>
      </c>
      <c r="E934" s="237" t="s">
        <v>2071</v>
      </c>
      <c r="F934" s="329">
        <v>2003</v>
      </c>
      <c r="G934" s="329">
        <v>2020</v>
      </c>
      <c r="H934" s="935">
        <v>18229000</v>
      </c>
      <c r="I934" s="935">
        <v>18219000</v>
      </c>
      <c r="J934" s="935">
        <v>10000</v>
      </c>
      <c r="K934" s="933"/>
      <c r="L934" s="474">
        <v>500000</v>
      </c>
      <c r="M934" s="474">
        <v>1000000</v>
      </c>
      <c r="N934" s="474">
        <v>2000000</v>
      </c>
      <c r="O934" s="474">
        <v>0</v>
      </c>
      <c r="P934" s="936"/>
    </row>
    <row r="935" spans="1:16" s="223" customFormat="1" ht="47.1" customHeight="1">
      <c r="A935" s="222">
        <v>3</v>
      </c>
      <c r="B935" s="937" t="s">
        <v>2336</v>
      </c>
      <c r="C935" s="937" t="s">
        <v>2473</v>
      </c>
      <c r="D935" s="237" t="s">
        <v>53</v>
      </c>
      <c r="E935" s="237" t="s">
        <v>2073</v>
      </c>
      <c r="F935" s="329">
        <v>2006</v>
      </c>
      <c r="G935" s="329">
        <v>2021</v>
      </c>
      <c r="H935" s="932">
        <v>11532000</v>
      </c>
      <c r="I935" s="932">
        <v>9532000</v>
      </c>
      <c r="J935" s="932">
        <v>2000000</v>
      </c>
      <c r="K935" s="933"/>
      <c r="L935" s="455">
        <v>480000</v>
      </c>
      <c r="M935" s="455">
        <v>1044000</v>
      </c>
      <c r="N935" s="455">
        <v>1482000</v>
      </c>
      <c r="O935" s="455">
        <v>994000</v>
      </c>
      <c r="P935" s="934"/>
    </row>
    <row r="936" spans="1:16" s="223" customFormat="1" ht="47.1" customHeight="1">
      <c r="A936" s="61">
        <v>4</v>
      </c>
      <c r="B936" s="939" t="s">
        <v>2336</v>
      </c>
      <c r="C936" s="939" t="s">
        <v>2474</v>
      </c>
      <c r="D936" s="237" t="s">
        <v>53</v>
      </c>
      <c r="E936" s="237" t="s">
        <v>2074</v>
      </c>
      <c r="F936" s="329">
        <v>2007</v>
      </c>
      <c r="G936" s="329">
        <v>2022</v>
      </c>
      <c r="H936" s="935">
        <v>1477000</v>
      </c>
      <c r="I936" s="935">
        <v>0</v>
      </c>
      <c r="J936" s="935">
        <v>1477000</v>
      </c>
      <c r="K936" s="933"/>
      <c r="L936" s="474">
        <v>2091000</v>
      </c>
      <c r="M936" s="474">
        <v>8000000</v>
      </c>
      <c r="N936" s="474">
        <v>5645000</v>
      </c>
      <c r="O936" s="474">
        <v>4784000</v>
      </c>
      <c r="P936" s="936"/>
    </row>
    <row r="937" spans="1:16" s="223" customFormat="1" ht="47.1" customHeight="1">
      <c r="A937" s="222">
        <v>5</v>
      </c>
      <c r="B937" s="937" t="s">
        <v>2336</v>
      </c>
      <c r="C937" s="937" t="s">
        <v>2475</v>
      </c>
      <c r="D937" s="237" t="s">
        <v>53</v>
      </c>
      <c r="E937" s="237" t="s">
        <v>2075</v>
      </c>
      <c r="F937" s="329">
        <v>2019</v>
      </c>
      <c r="G937" s="329">
        <v>2020</v>
      </c>
      <c r="H937" s="932">
        <v>3126000</v>
      </c>
      <c r="I937" s="932">
        <v>2926000</v>
      </c>
      <c r="J937" s="932">
        <v>200000</v>
      </c>
      <c r="K937" s="933"/>
      <c r="L937" s="474">
        <v>300000</v>
      </c>
      <c r="M937" s="474">
        <v>651000</v>
      </c>
      <c r="N937" s="474">
        <v>927000</v>
      </c>
      <c r="O937" s="474">
        <v>622000</v>
      </c>
      <c r="P937" s="936"/>
    </row>
    <row r="938" spans="1:16" s="223" customFormat="1" ht="47.1" customHeight="1">
      <c r="A938" s="61">
        <v>6</v>
      </c>
      <c r="B938" s="939" t="s">
        <v>2336</v>
      </c>
      <c r="C938" s="939" t="s">
        <v>2476</v>
      </c>
      <c r="D938" s="237" t="s">
        <v>53</v>
      </c>
      <c r="E938" s="237" t="s">
        <v>2058</v>
      </c>
      <c r="F938" s="329">
        <v>2019</v>
      </c>
      <c r="G938" s="329">
        <v>2021</v>
      </c>
      <c r="H938" s="935">
        <v>23540000</v>
      </c>
      <c r="I938" s="935">
        <v>23040000</v>
      </c>
      <c r="J938" s="935">
        <v>500000</v>
      </c>
      <c r="K938" s="933"/>
      <c r="L938" s="474">
        <v>540000</v>
      </c>
      <c r="M938" s="474">
        <v>1420000</v>
      </c>
      <c r="N938" s="474">
        <v>1665000</v>
      </c>
      <c r="O938" s="474">
        <v>1125000</v>
      </c>
      <c r="P938" s="936"/>
    </row>
    <row r="939" spans="1:16" s="223" customFormat="1" ht="47.1" customHeight="1">
      <c r="A939" s="222">
        <v>7</v>
      </c>
      <c r="B939" s="937" t="s">
        <v>2336</v>
      </c>
      <c r="C939" s="937" t="s">
        <v>2477</v>
      </c>
      <c r="D939" s="237" t="s">
        <v>53</v>
      </c>
      <c r="E939" s="237" t="s">
        <v>2077</v>
      </c>
      <c r="F939" s="329">
        <v>2017</v>
      </c>
      <c r="G939" s="329">
        <v>2021</v>
      </c>
      <c r="H939" s="932">
        <v>52000000</v>
      </c>
      <c r="I939" s="932">
        <v>15000000</v>
      </c>
      <c r="J939" s="932">
        <v>3800000</v>
      </c>
      <c r="K939" s="933"/>
      <c r="L939" s="474">
        <v>1440000</v>
      </c>
      <c r="M939" s="474">
        <v>3120000</v>
      </c>
      <c r="N939" s="474">
        <v>4440000</v>
      </c>
      <c r="O939" s="474">
        <v>3000000</v>
      </c>
      <c r="P939" s="936"/>
    </row>
    <row r="940" spans="1:16" s="223" customFormat="1" ht="47.1" customHeight="1">
      <c r="A940" s="61">
        <v>8</v>
      </c>
      <c r="B940" s="939" t="s">
        <v>2021</v>
      </c>
      <c r="C940" s="939" t="s">
        <v>2478</v>
      </c>
      <c r="D940" s="237" t="s">
        <v>53</v>
      </c>
      <c r="E940" s="237" t="s">
        <v>2065</v>
      </c>
      <c r="F940" s="329">
        <v>2018</v>
      </c>
      <c r="G940" s="329">
        <v>2020</v>
      </c>
      <c r="H940" s="935">
        <v>18000000</v>
      </c>
      <c r="I940" s="935">
        <v>0</v>
      </c>
      <c r="J940" s="935">
        <v>10000000</v>
      </c>
      <c r="K940" s="933"/>
      <c r="L940" s="474">
        <v>200000</v>
      </c>
      <c r="M940" s="474">
        <v>2300000</v>
      </c>
      <c r="N940" s="474">
        <v>0</v>
      </c>
      <c r="O940" s="474">
        <v>0</v>
      </c>
      <c r="P940" s="936"/>
    </row>
    <row r="941" spans="1:16" s="223" customFormat="1" ht="47.1" customHeight="1">
      <c r="A941" s="222">
        <v>9</v>
      </c>
      <c r="B941" s="937" t="s">
        <v>2021</v>
      </c>
      <c r="C941" s="937" t="s">
        <v>2479</v>
      </c>
      <c r="D941" s="237" t="s">
        <v>53</v>
      </c>
      <c r="E941" s="237" t="s">
        <v>2079</v>
      </c>
      <c r="F941" s="329">
        <v>2004</v>
      </c>
      <c r="G941" s="329">
        <v>2020</v>
      </c>
      <c r="H941" s="932">
        <v>500000</v>
      </c>
      <c r="I941" s="932">
        <v>0</v>
      </c>
      <c r="J941" s="932">
        <v>500000</v>
      </c>
      <c r="K941" s="933"/>
      <c r="L941" s="919">
        <v>4002000</v>
      </c>
      <c r="M941" s="919">
        <v>5998000</v>
      </c>
      <c r="N941" s="919">
        <v>0</v>
      </c>
      <c r="O941" s="919">
        <v>0</v>
      </c>
      <c r="P941" s="936"/>
    </row>
    <row r="942" spans="1:16" s="223" customFormat="1" ht="47.1" customHeight="1">
      <c r="A942" s="61">
        <v>10</v>
      </c>
      <c r="B942" s="939" t="s">
        <v>2021</v>
      </c>
      <c r="C942" s="939" t="s">
        <v>2480</v>
      </c>
      <c r="D942" s="237" t="s">
        <v>53</v>
      </c>
      <c r="E942" s="237" t="s">
        <v>2081</v>
      </c>
      <c r="F942" s="329">
        <v>2012</v>
      </c>
      <c r="G942" s="329">
        <v>2021</v>
      </c>
      <c r="H942" s="935">
        <v>156002000</v>
      </c>
      <c r="I942" s="935">
        <v>0</v>
      </c>
      <c r="J942" s="935">
        <v>8000</v>
      </c>
      <c r="K942" s="933"/>
      <c r="L942" s="921">
        <v>198250</v>
      </c>
      <c r="M942" s="921">
        <v>198250</v>
      </c>
      <c r="N942" s="921">
        <v>198250</v>
      </c>
      <c r="O942" s="921">
        <v>198250</v>
      </c>
      <c r="P942" s="936"/>
    </row>
    <row r="943" spans="1:16" s="223" customFormat="1" ht="47.1" customHeight="1">
      <c r="A943" s="222">
        <v>11</v>
      </c>
      <c r="B943" s="937" t="s">
        <v>2021</v>
      </c>
      <c r="C943" s="937" t="s">
        <v>2481</v>
      </c>
      <c r="D943" s="237" t="s">
        <v>53</v>
      </c>
      <c r="E943" s="237" t="s">
        <v>2083</v>
      </c>
      <c r="F943" s="329">
        <v>2012</v>
      </c>
      <c r="G943" s="329">
        <v>2020</v>
      </c>
      <c r="H943" s="932">
        <v>14000000</v>
      </c>
      <c r="I943" s="932">
        <v>0</v>
      </c>
      <c r="J943" s="932">
        <v>3500000</v>
      </c>
      <c r="K943" s="933"/>
      <c r="L943" s="921">
        <v>375000</v>
      </c>
      <c r="M943" s="921">
        <v>375000</v>
      </c>
      <c r="N943" s="921">
        <v>375000</v>
      </c>
      <c r="O943" s="921">
        <v>375000</v>
      </c>
      <c r="P943" s="936"/>
    </row>
    <row r="944" spans="1:16" s="223" customFormat="1" ht="47.1" customHeight="1">
      <c r="A944" s="61">
        <v>12</v>
      </c>
      <c r="B944" s="939" t="s">
        <v>2021</v>
      </c>
      <c r="C944" s="939" t="s">
        <v>133</v>
      </c>
      <c r="D944" s="237" t="s">
        <v>53</v>
      </c>
      <c r="E944" s="237" t="s">
        <v>2085</v>
      </c>
      <c r="F944" s="329">
        <v>2013</v>
      </c>
      <c r="G944" s="329">
        <v>2020</v>
      </c>
      <c r="H944" s="935">
        <v>7492000</v>
      </c>
      <c r="I944" s="935">
        <v>0</v>
      </c>
      <c r="J944" s="935">
        <v>7492000</v>
      </c>
      <c r="K944" s="933"/>
      <c r="L944" s="921">
        <v>50000</v>
      </c>
      <c r="M944" s="921">
        <v>50000</v>
      </c>
      <c r="N944" s="921">
        <v>50000</v>
      </c>
      <c r="O944" s="921">
        <v>50000</v>
      </c>
      <c r="P944" s="936"/>
    </row>
    <row r="945" spans="1:16" s="223" customFormat="1" ht="47.1" customHeight="1">
      <c r="A945" s="222">
        <v>13</v>
      </c>
      <c r="B945" s="937" t="s">
        <v>2021</v>
      </c>
      <c r="C945" s="937" t="s">
        <v>2482</v>
      </c>
      <c r="D945" s="237" t="s">
        <v>53</v>
      </c>
      <c r="E945" s="237" t="s">
        <v>2081</v>
      </c>
      <c r="F945" s="329">
        <v>2016</v>
      </c>
      <c r="G945" s="329">
        <v>2021</v>
      </c>
      <c r="H945" s="932">
        <v>60897000</v>
      </c>
      <c r="I945" s="932">
        <v>24373000</v>
      </c>
      <c r="J945" s="932">
        <v>12000000</v>
      </c>
      <c r="K945" s="933"/>
      <c r="L945" s="921">
        <v>750000</v>
      </c>
      <c r="M945" s="921">
        <v>750000</v>
      </c>
      <c r="N945" s="921">
        <v>750000</v>
      </c>
      <c r="O945" s="921">
        <v>750000</v>
      </c>
      <c r="P945" s="936"/>
    </row>
    <row r="946" spans="1:16" s="223" customFormat="1" ht="47.1" customHeight="1" thickBot="1">
      <c r="A946" s="61">
        <v>14</v>
      </c>
      <c r="B946" s="939" t="s">
        <v>2021</v>
      </c>
      <c r="C946" s="939" t="s">
        <v>2483</v>
      </c>
      <c r="D946" s="237" t="s">
        <v>53</v>
      </c>
      <c r="E946" s="237" t="s">
        <v>2088</v>
      </c>
      <c r="F946" s="329">
        <v>2016</v>
      </c>
      <c r="G946" s="329">
        <v>2020</v>
      </c>
      <c r="H946" s="935">
        <v>7600000</v>
      </c>
      <c r="I946" s="935">
        <v>0</v>
      </c>
      <c r="J946" s="935">
        <v>7600000</v>
      </c>
      <c r="K946" s="933"/>
      <c r="L946" s="921">
        <v>625000</v>
      </c>
      <c r="M946" s="921">
        <v>625000</v>
      </c>
      <c r="N946" s="921">
        <v>625000</v>
      </c>
      <c r="O946" s="921">
        <v>625000</v>
      </c>
      <c r="P946" s="934"/>
    </row>
    <row r="947" spans="1:16" s="443" customFormat="1" ht="30" customHeight="1" thickBot="1">
      <c r="A947" s="775" t="s">
        <v>31</v>
      </c>
      <c r="B947" s="928"/>
      <c r="C947" s="928"/>
      <c r="D947" s="928"/>
      <c r="E947" s="929"/>
      <c r="F947" s="930"/>
      <c r="G947" s="930"/>
      <c r="H947" s="920">
        <f>SUM(H933:H946)</f>
        <v>400563000</v>
      </c>
      <c r="I947" s="920">
        <f>SUM(I933:I946)</f>
        <v>119248000</v>
      </c>
      <c r="J947" s="931">
        <v>68760000</v>
      </c>
      <c r="K947" s="449"/>
      <c r="L947" s="449">
        <f>SUM(L933:L946)</f>
        <v>11751250</v>
      </c>
      <c r="M947" s="449">
        <f>SUM(M933:M946)</f>
        <v>25697250</v>
      </c>
      <c r="N947" s="449">
        <f>SUM(N933:N946)</f>
        <v>18291250</v>
      </c>
      <c r="O947" s="449">
        <f>SUM(O933:O946)</f>
        <v>12523250</v>
      </c>
      <c r="P947" s="922"/>
    </row>
    <row r="948" spans="1:16" ht="16.5" thickBot="1">
      <c r="A948" s="924"/>
      <c r="B948" s="925"/>
      <c r="C948" s="926"/>
      <c r="D948" s="926"/>
      <c r="E948" s="926"/>
      <c r="F948" s="925"/>
      <c r="G948" s="925"/>
      <c r="H948" s="923"/>
      <c r="I948" s="923"/>
      <c r="J948" s="923"/>
      <c r="K948" s="923"/>
      <c r="L948" s="923"/>
      <c r="M948" s="923"/>
      <c r="N948" s="923"/>
      <c r="O948" s="923"/>
      <c r="P948" s="927"/>
    </row>
    <row r="949" spans="1:16" s="40" customFormat="1" ht="30" customHeight="1" thickBot="1">
      <c r="A949" s="781" t="s">
        <v>2123</v>
      </c>
      <c r="B949" s="782"/>
      <c r="C949" s="782"/>
      <c r="D949" s="782"/>
      <c r="E949" s="782"/>
      <c r="F949" s="782"/>
      <c r="G949" s="782"/>
      <c r="H949" s="782"/>
      <c r="I949" s="782"/>
      <c r="J949" s="782"/>
      <c r="K949" s="782"/>
      <c r="L949" s="782"/>
      <c r="M949" s="782"/>
      <c r="N949" s="782"/>
      <c r="O949" s="782"/>
      <c r="P949" s="783"/>
    </row>
    <row r="950" spans="1:16" s="224" customFormat="1" ht="15.75">
      <c r="A950" s="366">
        <v>1</v>
      </c>
      <c r="B950" s="239" t="s">
        <v>142</v>
      </c>
      <c r="C950" s="233" t="s">
        <v>2128</v>
      </c>
      <c r="D950" s="232" t="s">
        <v>53</v>
      </c>
      <c r="E950" s="232" t="s">
        <v>1985</v>
      </c>
      <c r="F950" s="239">
        <v>2014</v>
      </c>
      <c r="G950" s="239">
        <v>2020</v>
      </c>
      <c r="H950" s="459">
        <v>1765000</v>
      </c>
      <c r="I950" s="459">
        <v>1565000</v>
      </c>
      <c r="J950" s="459">
        <v>100000</v>
      </c>
      <c r="K950" s="459">
        <v>0</v>
      </c>
      <c r="L950" s="459">
        <v>100000</v>
      </c>
      <c r="M950" s="459">
        <v>0</v>
      </c>
      <c r="N950" s="459">
        <v>0</v>
      </c>
      <c r="O950" s="459">
        <v>0</v>
      </c>
      <c r="P950" s="559"/>
    </row>
    <row r="951" spans="1:16" s="69" customFormat="1" ht="89.25">
      <c r="A951" s="366">
        <v>2</v>
      </c>
      <c r="B951" s="239" t="s">
        <v>142</v>
      </c>
      <c r="C951" s="233" t="s">
        <v>2045</v>
      </c>
      <c r="D951" s="232" t="s">
        <v>53</v>
      </c>
      <c r="E951" s="232" t="s">
        <v>2124</v>
      </c>
      <c r="F951" s="239">
        <v>1986</v>
      </c>
      <c r="G951" s="239">
        <v>2020</v>
      </c>
      <c r="H951" s="459">
        <v>20874000</v>
      </c>
      <c r="I951" s="459">
        <v>20274000</v>
      </c>
      <c r="J951" s="459">
        <v>200000</v>
      </c>
      <c r="K951" s="459">
        <v>0</v>
      </c>
      <c r="L951" s="459">
        <v>200000</v>
      </c>
      <c r="M951" s="459">
        <v>0</v>
      </c>
      <c r="N951" s="459">
        <v>0</v>
      </c>
      <c r="O951" s="459">
        <v>0</v>
      </c>
      <c r="P951" s="560"/>
    </row>
    <row r="952" spans="1:16" s="69" customFormat="1" ht="58.5" customHeight="1">
      <c r="A952" s="366">
        <v>3</v>
      </c>
      <c r="B952" s="239" t="s">
        <v>142</v>
      </c>
      <c r="C952" s="233" t="s">
        <v>2129</v>
      </c>
      <c r="D952" s="232" t="s">
        <v>53</v>
      </c>
      <c r="E952" s="232" t="s">
        <v>2125</v>
      </c>
      <c r="F952" s="239">
        <v>2007</v>
      </c>
      <c r="G952" s="239">
        <v>2020</v>
      </c>
      <c r="H952" s="459">
        <v>142000000</v>
      </c>
      <c r="I952" s="459">
        <v>68998000</v>
      </c>
      <c r="J952" s="459">
        <v>40000000</v>
      </c>
      <c r="K952" s="459">
        <v>25362000</v>
      </c>
      <c r="L952" s="459">
        <v>4536000</v>
      </c>
      <c r="M952" s="460">
        <v>35841000</v>
      </c>
      <c r="N952" s="459">
        <v>14913000</v>
      </c>
      <c r="O952" s="459">
        <v>10072000</v>
      </c>
      <c r="P952" s="560"/>
    </row>
    <row r="953" spans="1:16" s="69" customFormat="1" ht="58.5" customHeight="1">
      <c r="A953" s="366">
        <v>4</v>
      </c>
      <c r="B953" s="239" t="s">
        <v>142</v>
      </c>
      <c r="C953" s="233" t="s">
        <v>2130</v>
      </c>
      <c r="D953" s="232" t="s">
        <v>53</v>
      </c>
      <c r="E953" s="232" t="s">
        <v>2072</v>
      </c>
      <c r="F953" s="239">
        <v>2006</v>
      </c>
      <c r="G953" s="239">
        <v>2020</v>
      </c>
      <c r="H953" s="459">
        <v>11000000</v>
      </c>
      <c r="I953" s="459">
        <v>6000000</v>
      </c>
      <c r="J953" s="460">
        <v>2440000</v>
      </c>
      <c r="K953" s="460">
        <v>2607000</v>
      </c>
      <c r="L953" s="460">
        <v>294000</v>
      </c>
      <c r="M953" s="459">
        <v>3246000</v>
      </c>
      <c r="N953" s="459">
        <v>906000</v>
      </c>
      <c r="O953" s="459">
        <v>601000</v>
      </c>
      <c r="P953" s="560"/>
    </row>
    <row r="954" spans="1:16" s="69" customFormat="1" ht="63.75">
      <c r="A954" s="366">
        <v>5</v>
      </c>
      <c r="B954" s="239" t="s">
        <v>142</v>
      </c>
      <c r="C954" s="233" t="s">
        <v>138</v>
      </c>
      <c r="D954" s="232" t="s">
        <v>53</v>
      </c>
      <c r="E954" s="232" t="s">
        <v>2047</v>
      </c>
      <c r="F954" s="239">
        <v>2017</v>
      </c>
      <c r="G954" s="239">
        <v>2020</v>
      </c>
      <c r="H954" s="459">
        <v>21300000</v>
      </c>
      <c r="I954" s="459">
        <v>16500000</v>
      </c>
      <c r="J954" s="459">
        <v>1600000</v>
      </c>
      <c r="K954" s="459">
        <v>7269000</v>
      </c>
      <c r="L954" s="459">
        <v>192000</v>
      </c>
      <c r="M954" s="459">
        <v>7692000</v>
      </c>
      <c r="N954" s="459">
        <v>597000</v>
      </c>
      <c r="O954" s="459">
        <v>388000</v>
      </c>
      <c r="P954" s="560"/>
    </row>
    <row r="955" spans="1:16" s="69" customFormat="1" ht="38.25">
      <c r="A955" s="366">
        <v>6</v>
      </c>
      <c r="B955" s="239" t="s">
        <v>142</v>
      </c>
      <c r="C955" s="233" t="s">
        <v>2131</v>
      </c>
      <c r="D955" s="232" t="s">
        <v>53</v>
      </c>
      <c r="E955" s="232" t="s">
        <v>2058</v>
      </c>
      <c r="F955" s="239">
        <v>2019</v>
      </c>
      <c r="G955" s="239">
        <v>2019</v>
      </c>
      <c r="H955" s="459">
        <v>2500000</v>
      </c>
      <c r="I955" s="459">
        <v>0</v>
      </c>
      <c r="J955" s="459">
        <v>2500000</v>
      </c>
      <c r="K955" s="459">
        <v>0</v>
      </c>
      <c r="L955" s="459">
        <v>300000</v>
      </c>
      <c r="M955" s="459">
        <v>651000</v>
      </c>
      <c r="N955" s="459">
        <v>927000</v>
      </c>
      <c r="O955" s="459">
        <v>622000</v>
      </c>
      <c r="P955" s="560"/>
    </row>
    <row r="956" spans="1:16" s="69" customFormat="1" ht="15.75">
      <c r="A956" s="366">
        <v>7</v>
      </c>
      <c r="B956" s="239" t="s">
        <v>142</v>
      </c>
      <c r="C956" s="233" t="s">
        <v>2132</v>
      </c>
      <c r="D956" s="232" t="s">
        <v>53</v>
      </c>
      <c r="E956" s="232" t="s">
        <v>2126</v>
      </c>
      <c r="F956" s="239">
        <v>2013</v>
      </c>
      <c r="G956" s="239">
        <v>2019</v>
      </c>
      <c r="H956" s="459">
        <v>1000000</v>
      </c>
      <c r="I956" s="459">
        <v>0</v>
      </c>
      <c r="J956" s="459">
        <v>1000000</v>
      </c>
      <c r="K956" s="459">
        <v>0</v>
      </c>
      <c r="L956" s="459">
        <v>120000</v>
      </c>
      <c r="M956" s="459">
        <v>261000</v>
      </c>
      <c r="N956" s="459">
        <v>372000</v>
      </c>
      <c r="O956" s="459">
        <v>247000</v>
      </c>
      <c r="P956" s="560"/>
    </row>
    <row r="957" spans="1:16" s="69" customFormat="1" ht="15.75">
      <c r="A957" s="366">
        <v>8</v>
      </c>
      <c r="B957" s="239" t="s">
        <v>142</v>
      </c>
      <c r="C957" s="233" t="s">
        <v>2133</v>
      </c>
      <c r="D957" s="232" t="s">
        <v>53</v>
      </c>
      <c r="E957" s="232" t="s">
        <v>2094</v>
      </c>
      <c r="F957" s="239">
        <v>2019</v>
      </c>
      <c r="G957" s="239">
        <v>2019</v>
      </c>
      <c r="H957" s="459">
        <v>2933000</v>
      </c>
      <c r="I957" s="459">
        <v>0</v>
      </c>
      <c r="J957" s="459">
        <v>2933000</v>
      </c>
      <c r="K957" s="459">
        <v>0</v>
      </c>
      <c r="L957" s="459">
        <v>1316000</v>
      </c>
      <c r="M957" s="459">
        <v>1617000</v>
      </c>
      <c r="N957" s="459">
        <v>0</v>
      </c>
      <c r="O957" s="459">
        <v>0</v>
      </c>
      <c r="P957" s="560"/>
    </row>
    <row r="958" spans="1:16" s="69" customFormat="1" ht="38.25">
      <c r="A958" s="366">
        <v>9</v>
      </c>
      <c r="B958" s="239" t="s">
        <v>142</v>
      </c>
      <c r="C958" s="233" t="s">
        <v>2134</v>
      </c>
      <c r="D958" s="232" t="s">
        <v>53</v>
      </c>
      <c r="E958" s="232" t="s">
        <v>2127</v>
      </c>
      <c r="F958" s="239">
        <v>2016</v>
      </c>
      <c r="G958" s="239">
        <v>2019</v>
      </c>
      <c r="H958" s="459">
        <v>3900000</v>
      </c>
      <c r="I958" s="459">
        <v>3890000</v>
      </c>
      <c r="J958" s="459">
        <v>10000</v>
      </c>
      <c r="K958" s="459">
        <v>0</v>
      </c>
      <c r="L958" s="459">
        <v>6000</v>
      </c>
      <c r="M958" s="459">
        <v>4000</v>
      </c>
      <c r="N958" s="459">
        <v>0</v>
      </c>
      <c r="O958" s="459">
        <v>0</v>
      </c>
      <c r="P958" s="241"/>
    </row>
    <row r="959" spans="1:16" s="69" customFormat="1" ht="16.5" thickBot="1">
      <c r="A959" s="367">
        <v>10</v>
      </c>
      <c r="B959" s="250" t="s">
        <v>142</v>
      </c>
      <c r="C959" s="249" t="s">
        <v>1949</v>
      </c>
      <c r="D959" s="248" t="s">
        <v>53</v>
      </c>
      <c r="E959" s="248" t="s">
        <v>1949</v>
      </c>
      <c r="F959" s="250">
        <v>2019</v>
      </c>
      <c r="G959" s="250">
        <v>2019</v>
      </c>
      <c r="H959" s="462">
        <v>2000</v>
      </c>
      <c r="I959" s="462">
        <v>0</v>
      </c>
      <c r="J959" s="462">
        <v>2000</v>
      </c>
      <c r="K959" s="462">
        <v>0</v>
      </c>
      <c r="L959" s="462">
        <v>2000</v>
      </c>
      <c r="M959" s="462">
        <v>0</v>
      </c>
      <c r="N959" s="462">
        <v>0</v>
      </c>
      <c r="O959" s="462">
        <v>0</v>
      </c>
      <c r="P959" s="561"/>
    </row>
    <row r="960" spans="1:16" s="71" customFormat="1" ht="30" customHeight="1" thickBot="1">
      <c r="A960" s="838" t="s">
        <v>31</v>
      </c>
      <c r="B960" s="839"/>
      <c r="C960" s="839"/>
      <c r="D960" s="839"/>
      <c r="E960" s="840"/>
      <c r="F960" s="447"/>
      <c r="G960" s="447"/>
      <c r="H960" s="46">
        <f>SUM(H950:H959)</f>
        <v>207274000</v>
      </c>
      <c r="I960" s="46">
        <f t="shared" ref="I960:O960" si="35">SUM(I950:I959)</f>
        <v>117227000</v>
      </c>
      <c r="J960" s="46">
        <f t="shared" si="35"/>
        <v>50785000</v>
      </c>
      <c r="K960" s="46">
        <f t="shared" si="35"/>
        <v>35238000</v>
      </c>
      <c r="L960" s="46">
        <f t="shared" si="35"/>
        <v>7066000</v>
      </c>
      <c r="M960" s="46">
        <f t="shared" si="35"/>
        <v>49312000</v>
      </c>
      <c r="N960" s="46">
        <f t="shared" si="35"/>
        <v>17715000</v>
      </c>
      <c r="O960" s="46">
        <f t="shared" si="35"/>
        <v>11930000</v>
      </c>
      <c r="P960" s="562"/>
    </row>
    <row r="961" spans="1:16" ht="16.5" thickBot="1">
      <c r="A961" s="575"/>
      <c r="B961" s="124"/>
      <c r="C961" s="590"/>
      <c r="D961" s="590"/>
      <c r="E961" s="590"/>
      <c r="F961" s="124"/>
      <c r="G961" s="124"/>
      <c r="H961" s="529"/>
      <c r="I961" s="529"/>
      <c r="J961" s="529"/>
      <c r="K961" s="529"/>
      <c r="L961" s="529"/>
      <c r="M961" s="529"/>
      <c r="N961" s="529"/>
      <c r="O961" s="529"/>
      <c r="P961" s="563"/>
    </row>
    <row r="962" spans="1:16" ht="30" customHeight="1" thickBot="1">
      <c r="A962" s="778" t="s">
        <v>2135</v>
      </c>
      <c r="B962" s="779"/>
      <c r="C962" s="779"/>
      <c r="D962" s="779"/>
      <c r="E962" s="779"/>
      <c r="F962" s="779"/>
      <c r="G962" s="779"/>
      <c r="H962" s="779"/>
      <c r="I962" s="779"/>
      <c r="J962" s="779"/>
      <c r="K962" s="779"/>
      <c r="L962" s="779"/>
      <c r="M962" s="779"/>
      <c r="N962" s="779"/>
      <c r="O962" s="779"/>
      <c r="P962" s="780"/>
    </row>
    <row r="963" spans="1:16" s="69" customFormat="1" ht="33" customHeight="1">
      <c r="A963" s="368">
        <v>1</v>
      </c>
      <c r="B963" s="369" t="s">
        <v>142</v>
      </c>
      <c r="C963" s="228" t="s">
        <v>2072</v>
      </c>
      <c r="D963" s="227" t="s">
        <v>53</v>
      </c>
      <c r="E963" s="227" t="s">
        <v>2136</v>
      </c>
      <c r="F963" s="369">
        <v>2007</v>
      </c>
      <c r="G963" s="369">
        <v>2020</v>
      </c>
      <c r="H963" s="457">
        <v>81135000</v>
      </c>
      <c r="I963" s="457">
        <v>35633981</v>
      </c>
      <c r="J963" s="458">
        <v>4000000</v>
      </c>
      <c r="K963" s="480"/>
      <c r="L963" s="458">
        <v>1000000</v>
      </c>
      <c r="M963" s="458">
        <v>1000000</v>
      </c>
      <c r="N963" s="457">
        <v>1000000</v>
      </c>
      <c r="O963" s="457">
        <v>1000000</v>
      </c>
      <c r="P963" s="564"/>
    </row>
    <row r="964" spans="1:16" s="69" customFormat="1" ht="57" customHeight="1">
      <c r="A964" s="366">
        <v>2</v>
      </c>
      <c r="B964" s="369" t="s">
        <v>142</v>
      </c>
      <c r="C964" s="233" t="s">
        <v>2045</v>
      </c>
      <c r="D964" s="227" t="s">
        <v>53</v>
      </c>
      <c r="E964" s="232" t="s">
        <v>2071</v>
      </c>
      <c r="F964" s="239">
        <v>2011</v>
      </c>
      <c r="G964" s="239">
        <v>2020</v>
      </c>
      <c r="H964" s="459">
        <v>19905000</v>
      </c>
      <c r="I964" s="459">
        <v>8326531</v>
      </c>
      <c r="J964" s="459">
        <v>500000</v>
      </c>
      <c r="K964" s="481"/>
      <c r="L964" s="459">
        <v>44000</v>
      </c>
      <c r="M964" s="459">
        <v>82000</v>
      </c>
      <c r="N964" s="459">
        <v>174000</v>
      </c>
      <c r="O964" s="459">
        <v>200000</v>
      </c>
      <c r="P964" s="560"/>
    </row>
    <row r="965" spans="1:16" s="69" customFormat="1" ht="33" customHeight="1">
      <c r="A965" s="366">
        <v>3</v>
      </c>
      <c r="B965" s="369" t="s">
        <v>142</v>
      </c>
      <c r="C965" s="233" t="s">
        <v>2043</v>
      </c>
      <c r="D965" s="227" t="s">
        <v>53</v>
      </c>
      <c r="E965" s="232" t="s">
        <v>2137</v>
      </c>
      <c r="F965" s="239">
        <v>2014</v>
      </c>
      <c r="G965" s="239">
        <v>2020</v>
      </c>
      <c r="H965" s="459">
        <v>19000000</v>
      </c>
      <c r="I965" s="459">
        <v>10409406</v>
      </c>
      <c r="J965" s="459">
        <v>3600000</v>
      </c>
      <c r="K965" s="481"/>
      <c r="L965" s="459">
        <v>455000</v>
      </c>
      <c r="M965" s="459">
        <v>995000</v>
      </c>
      <c r="N965" s="459">
        <v>1340000</v>
      </c>
      <c r="O965" s="459">
        <v>810000</v>
      </c>
      <c r="P965" s="560"/>
    </row>
    <row r="966" spans="1:16" s="69" customFormat="1" ht="33" customHeight="1">
      <c r="A966" s="366">
        <v>4</v>
      </c>
      <c r="B966" s="369" t="s">
        <v>142</v>
      </c>
      <c r="C966" s="233" t="s">
        <v>2055</v>
      </c>
      <c r="D966" s="227" t="s">
        <v>53</v>
      </c>
      <c r="E966" s="232" t="s">
        <v>1985</v>
      </c>
      <c r="F966" s="239">
        <v>2019</v>
      </c>
      <c r="G966" s="239">
        <v>2019</v>
      </c>
      <c r="H966" s="459">
        <v>100000</v>
      </c>
      <c r="I966" s="459" t="s">
        <v>2138</v>
      </c>
      <c r="J966" s="459">
        <v>100000</v>
      </c>
      <c r="K966" s="481"/>
      <c r="L966" s="459">
        <v>5000</v>
      </c>
      <c r="M966" s="459">
        <v>15000</v>
      </c>
      <c r="N966" s="459">
        <v>40000</v>
      </c>
      <c r="O966" s="459">
        <v>40000</v>
      </c>
      <c r="P966" s="560"/>
    </row>
    <row r="967" spans="1:16" s="69" customFormat="1" ht="33" customHeight="1">
      <c r="A967" s="366">
        <v>5</v>
      </c>
      <c r="B967" s="369" t="s">
        <v>142</v>
      </c>
      <c r="C967" s="233" t="s">
        <v>138</v>
      </c>
      <c r="D967" s="227" t="s">
        <v>53</v>
      </c>
      <c r="E967" s="232" t="s">
        <v>2047</v>
      </c>
      <c r="F967" s="239">
        <v>2019</v>
      </c>
      <c r="G967" s="239">
        <v>2019</v>
      </c>
      <c r="H967" s="459">
        <v>2000000</v>
      </c>
      <c r="I967" s="459" t="s">
        <v>2138</v>
      </c>
      <c r="J967" s="459">
        <v>2000000</v>
      </c>
      <c r="K967" s="481"/>
      <c r="L967" s="459">
        <v>240000</v>
      </c>
      <c r="M967" s="459">
        <v>525000</v>
      </c>
      <c r="N967" s="459">
        <v>744000</v>
      </c>
      <c r="O967" s="459">
        <v>491000</v>
      </c>
      <c r="P967" s="560"/>
    </row>
    <row r="968" spans="1:16" s="69" customFormat="1" ht="33" customHeight="1">
      <c r="A968" s="366">
        <v>6</v>
      </c>
      <c r="B968" s="369" t="s">
        <v>142</v>
      </c>
      <c r="C968" s="233" t="s">
        <v>2048</v>
      </c>
      <c r="D968" s="227" t="s">
        <v>53</v>
      </c>
      <c r="E968" s="232" t="s">
        <v>2058</v>
      </c>
      <c r="F968" s="239">
        <v>2019</v>
      </c>
      <c r="G968" s="239">
        <v>2019</v>
      </c>
      <c r="H968" s="459">
        <v>800000</v>
      </c>
      <c r="I968" s="459" t="s">
        <v>2138</v>
      </c>
      <c r="J968" s="459">
        <v>800000</v>
      </c>
      <c r="K968" s="481"/>
      <c r="L968" s="459">
        <v>96000</v>
      </c>
      <c r="M968" s="459">
        <v>210000</v>
      </c>
      <c r="N968" s="459">
        <v>297000</v>
      </c>
      <c r="O968" s="459">
        <v>197000</v>
      </c>
      <c r="P968" s="241"/>
    </row>
    <row r="969" spans="1:16" s="69" customFormat="1" ht="48" customHeight="1">
      <c r="A969" s="367">
        <v>7</v>
      </c>
      <c r="B969" s="369" t="s">
        <v>142</v>
      </c>
      <c r="C969" s="249" t="s">
        <v>2139</v>
      </c>
      <c r="D969" s="227" t="s">
        <v>53</v>
      </c>
      <c r="E969" s="248" t="s">
        <v>2140</v>
      </c>
      <c r="F969" s="250">
        <v>2011</v>
      </c>
      <c r="G969" s="250">
        <v>2020</v>
      </c>
      <c r="H969" s="462">
        <v>9118000</v>
      </c>
      <c r="I969" s="462">
        <v>2170634</v>
      </c>
      <c r="J969" s="462">
        <v>252000</v>
      </c>
      <c r="K969" s="481"/>
      <c r="L969" s="462">
        <v>100000</v>
      </c>
      <c r="M969" s="462">
        <v>100000</v>
      </c>
      <c r="N969" s="462">
        <v>52000</v>
      </c>
      <c r="O969" s="462">
        <v>0</v>
      </c>
      <c r="P969" s="241"/>
    </row>
    <row r="970" spans="1:16" s="69" customFormat="1" ht="81.75" customHeight="1">
      <c r="A970" s="366">
        <v>8</v>
      </c>
      <c r="B970" s="369" t="s">
        <v>142</v>
      </c>
      <c r="C970" s="233" t="s">
        <v>2141</v>
      </c>
      <c r="D970" s="227" t="s">
        <v>53</v>
      </c>
      <c r="E970" s="232" t="s">
        <v>2142</v>
      </c>
      <c r="F970" s="239">
        <v>2013</v>
      </c>
      <c r="G970" s="239">
        <v>2019</v>
      </c>
      <c r="H970" s="459">
        <v>170000000</v>
      </c>
      <c r="I970" s="459">
        <v>108858311</v>
      </c>
      <c r="J970" s="459">
        <v>5000000</v>
      </c>
      <c r="K970" s="481"/>
      <c r="L970" s="459">
        <v>222000</v>
      </c>
      <c r="M970" s="459">
        <v>1762000</v>
      </c>
      <c r="N970" s="459">
        <v>2019000</v>
      </c>
      <c r="O970" s="459">
        <v>997000</v>
      </c>
      <c r="P970" s="559"/>
    </row>
    <row r="971" spans="1:16" s="69" customFormat="1" ht="33" customHeight="1">
      <c r="A971" s="366">
        <v>9</v>
      </c>
      <c r="B971" s="369" t="s">
        <v>142</v>
      </c>
      <c r="C971" s="233" t="s">
        <v>2143</v>
      </c>
      <c r="D971" s="227" t="s">
        <v>53</v>
      </c>
      <c r="E971" s="232" t="s">
        <v>2144</v>
      </c>
      <c r="F971" s="239">
        <v>2015</v>
      </c>
      <c r="G971" s="239">
        <v>2020</v>
      </c>
      <c r="H971" s="459">
        <v>3500000</v>
      </c>
      <c r="I971" s="459">
        <v>0</v>
      </c>
      <c r="J971" s="459">
        <v>1750000</v>
      </c>
      <c r="K971" s="481"/>
      <c r="L971" s="459">
        <v>0</v>
      </c>
      <c r="M971" s="459">
        <v>0</v>
      </c>
      <c r="N971" s="459">
        <v>1000000</v>
      </c>
      <c r="O971" s="459">
        <v>750000</v>
      </c>
      <c r="P971" s="560"/>
    </row>
    <row r="972" spans="1:16" s="69" customFormat="1" ht="33" customHeight="1">
      <c r="A972" s="366">
        <v>10</v>
      </c>
      <c r="B972" s="369" t="s">
        <v>142</v>
      </c>
      <c r="C972" s="233" t="s">
        <v>2145</v>
      </c>
      <c r="D972" s="227" t="s">
        <v>53</v>
      </c>
      <c r="E972" s="232" t="s">
        <v>2146</v>
      </c>
      <c r="F972" s="239">
        <v>2016</v>
      </c>
      <c r="G972" s="239">
        <v>2019</v>
      </c>
      <c r="H972" s="459">
        <v>2409000</v>
      </c>
      <c r="I972" s="459">
        <v>993107</v>
      </c>
      <c r="J972" s="459">
        <v>1000000</v>
      </c>
      <c r="K972" s="481"/>
      <c r="L972" s="459">
        <v>120000</v>
      </c>
      <c r="M972" s="459">
        <v>261000</v>
      </c>
      <c r="N972" s="460">
        <v>372000</v>
      </c>
      <c r="O972" s="459">
        <v>247000</v>
      </c>
      <c r="P972" s="560"/>
    </row>
    <row r="973" spans="1:16" s="69" customFormat="1" ht="51.75" customHeight="1" thickBot="1">
      <c r="A973" s="367">
        <v>11</v>
      </c>
      <c r="B973" s="370" t="s">
        <v>142</v>
      </c>
      <c r="C973" s="249" t="s">
        <v>2147</v>
      </c>
      <c r="D973" s="592" t="s">
        <v>53</v>
      </c>
      <c r="E973" s="248" t="s">
        <v>2148</v>
      </c>
      <c r="F973" s="250">
        <v>2018</v>
      </c>
      <c r="G973" s="250">
        <v>2019</v>
      </c>
      <c r="H973" s="462">
        <v>884000</v>
      </c>
      <c r="I973" s="462">
        <v>329924</v>
      </c>
      <c r="J973" s="463">
        <v>500000</v>
      </c>
      <c r="K973" s="482"/>
      <c r="L973" s="463">
        <v>241000</v>
      </c>
      <c r="M973" s="463">
        <v>259000</v>
      </c>
      <c r="N973" s="462">
        <v>0</v>
      </c>
      <c r="O973" s="462">
        <v>0</v>
      </c>
      <c r="P973" s="565"/>
    </row>
    <row r="974" spans="1:16" s="69" customFormat="1" ht="30" customHeight="1" thickBot="1">
      <c r="A974" s="838" t="s">
        <v>31</v>
      </c>
      <c r="B974" s="839"/>
      <c r="C974" s="839"/>
      <c r="D974" s="839"/>
      <c r="E974" s="840"/>
      <c r="F974" s="447"/>
      <c r="G974" s="447"/>
      <c r="H974" s="46">
        <f>SUM(H963:H973)</f>
        <v>308851000</v>
      </c>
      <c r="I974" s="46">
        <f t="shared" ref="I974:N974" si="36">SUM(I963:I973)</f>
        <v>166721894</v>
      </c>
      <c r="J974" s="46">
        <f t="shared" si="36"/>
        <v>19502000</v>
      </c>
      <c r="K974" s="46">
        <f t="shared" si="36"/>
        <v>0</v>
      </c>
      <c r="L974" s="46">
        <f t="shared" si="36"/>
        <v>2523000</v>
      </c>
      <c r="M974" s="46">
        <f t="shared" si="36"/>
        <v>5209000</v>
      </c>
      <c r="N974" s="46">
        <f t="shared" si="36"/>
        <v>7038000</v>
      </c>
      <c r="O974" s="46">
        <f>SUM(O963:O973)</f>
        <v>4732000</v>
      </c>
      <c r="P974" s="566"/>
    </row>
    <row r="975" spans="1:16" ht="16.5" thickBot="1">
      <c r="A975" s="575"/>
      <c r="B975" s="124"/>
      <c r="C975" s="590"/>
      <c r="D975" s="590"/>
      <c r="E975" s="590"/>
      <c r="F975" s="124"/>
      <c r="G975" s="124"/>
      <c r="H975" s="529"/>
      <c r="I975" s="529"/>
      <c r="J975" s="529"/>
      <c r="K975" s="529"/>
      <c r="L975" s="529"/>
      <c r="M975" s="529"/>
      <c r="N975" s="529"/>
      <c r="O975" s="529"/>
      <c r="P975" s="563"/>
    </row>
    <row r="976" spans="1:16" ht="30" customHeight="1" thickBot="1">
      <c r="A976" s="781" t="s">
        <v>2174</v>
      </c>
      <c r="B976" s="782"/>
      <c r="C976" s="782"/>
      <c r="D976" s="782"/>
      <c r="E976" s="782"/>
      <c r="F976" s="782"/>
      <c r="G976" s="782"/>
      <c r="H976" s="782"/>
      <c r="I976" s="782"/>
      <c r="J976" s="782"/>
      <c r="K976" s="782"/>
      <c r="L976" s="782"/>
      <c r="M976" s="782"/>
      <c r="N976" s="782"/>
      <c r="O976" s="782"/>
      <c r="P976" s="783"/>
    </row>
    <row r="977" spans="1:16" s="69" customFormat="1" ht="50.25" customHeight="1">
      <c r="A977" s="222">
        <v>1</v>
      </c>
      <c r="B977" s="222" t="s">
        <v>142</v>
      </c>
      <c r="C977" s="256" t="s">
        <v>2166</v>
      </c>
      <c r="D977" s="255" t="s">
        <v>351</v>
      </c>
      <c r="E977" s="255" t="s">
        <v>2161</v>
      </c>
      <c r="F977" s="222">
        <v>2019</v>
      </c>
      <c r="G977" s="222">
        <v>2019</v>
      </c>
      <c r="H977" s="455">
        <v>10398000</v>
      </c>
      <c r="I977" s="455">
        <v>0</v>
      </c>
      <c r="J977" s="455">
        <v>10398000</v>
      </c>
      <c r="K977" s="455">
        <v>9768000</v>
      </c>
      <c r="L977" s="455">
        <v>1416000</v>
      </c>
      <c r="M977" s="455">
        <v>2406000</v>
      </c>
      <c r="N977" s="455">
        <v>3996000</v>
      </c>
      <c r="O977" s="455">
        <v>2680000</v>
      </c>
      <c r="P977" s="288"/>
    </row>
    <row r="978" spans="1:16" s="69" customFormat="1" ht="25.5" customHeight="1">
      <c r="A978" s="61">
        <v>2</v>
      </c>
      <c r="B978" s="222" t="s">
        <v>142</v>
      </c>
      <c r="C978" s="64" t="s">
        <v>2131</v>
      </c>
      <c r="D978" s="255" t="s">
        <v>351</v>
      </c>
      <c r="E978" s="63" t="s">
        <v>2162</v>
      </c>
      <c r="F978" s="61">
        <v>2019</v>
      </c>
      <c r="G978" s="61">
        <v>2019</v>
      </c>
      <c r="H978" s="474">
        <v>3500000</v>
      </c>
      <c r="I978" s="474">
        <v>0</v>
      </c>
      <c r="J978" s="474">
        <v>3500000</v>
      </c>
      <c r="K978" s="474">
        <v>3500000</v>
      </c>
      <c r="L978" s="474">
        <v>1740000</v>
      </c>
      <c r="M978" s="474">
        <v>522000</v>
      </c>
      <c r="N978" s="474">
        <v>741000</v>
      </c>
      <c r="O978" s="474">
        <v>497000</v>
      </c>
      <c r="P978" s="62"/>
    </row>
    <row r="979" spans="1:16" s="69" customFormat="1" ht="25.5" customHeight="1">
      <c r="A979" s="61">
        <v>3</v>
      </c>
      <c r="B979" s="222" t="s">
        <v>142</v>
      </c>
      <c r="C979" s="64" t="s">
        <v>2167</v>
      </c>
      <c r="D979" s="255" t="s">
        <v>351</v>
      </c>
      <c r="E979" s="63" t="s">
        <v>136</v>
      </c>
      <c r="F979" s="61">
        <v>2019</v>
      </c>
      <c r="G979" s="61">
        <v>2019</v>
      </c>
      <c r="H979" s="474">
        <v>500000</v>
      </c>
      <c r="I979" s="474">
        <v>0</v>
      </c>
      <c r="J979" s="474">
        <v>500000</v>
      </c>
      <c r="K979" s="474">
        <v>500000</v>
      </c>
      <c r="L979" s="474">
        <v>60000</v>
      </c>
      <c r="M979" s="474">
        <v>132000</v>
      </c>
      <c r="N979" s="474">
        <v>186000</v>
      </c>
      <c r="O979" s="474">
        <v>122000</v>
      </c>
      <c r="P979" s="62"/>
    </row>
    <row r="980" spans="1:16" s="69" customFormat="1" ht="25.5" customHeight="1">
      <c r="A980" s="61">
        <v>4</v>
      </c>
      <c r="B980" s="222" t="s">
        <v>142</v>
      </c>
      <c r="C980" s="64" t="s">
        <v>2041</v>
      </c>
      <c r="D980" s="255" t="s">
        <v>351</v>
      </c>
      <c r="E980" s="63" t="s">
        <v>1985</v>
      </c>
      <c r="F980" s="61">
        <v>2019</v>
      </c>
      <c r="G980" s="61">
        <v>2019</v>
      </c>
      <c r="H980" s="474">
        <v>100000</v>
      </c>
      <c r="I980" s="474">
        <v>0</v>
      </c>
      <c r="J980" s="474">
        <v>100000</v>
      </c>
      <c r="K980" s="474">
        <v>100000</v>
      </c>
      <c r="L980" s="474"/>
      <c r="M980" s="474"/>
      <c r="N980" s="474"/>
      <c r="O980" s="474"/>
      <c r="P980" s="62"/>
    </row>
    <row r="981" spans="1:16" s="69" customFormat="1" ht="25.5" customHeight="1">
      <c r="A981" s="61">
        <v>5</v>
      </c>
      <c r="B981" s="222" t="s">
        <v>142</v>
      </c>
      <c r="C981" s="64" t="s">
        <v>2168</v>
      </c>
      <c r="D981" s="255" t="s">
        <v>351</v>
      </c>
      <c r="E981" s="63" t="s">
        <v>2163</v>
      </c>
      <c r="F981" s="61">
        <v>1997</v>
      </c>
      <c r="G981" s="61">
        <v>2021</v>
      </c>
      <c r="H981" s="474">
        <v>50000000</v>
      </c>
      <c r="I981" s="474">
        <v>0</v>
      </c>
      <c r="J981" s="474">
        <v>2000</v>
      </c>
      <c r="K981" s="474">
        <v>2000</v>
      </c>
      <c r="L981" s="474">
        <v>2000</v>
      </c>
      <c r="M981" s="474">
        <v>0</v>
      </c>
      <c r="N981" s="474">
        <v>0</v>
      </c>
      <c r="O981" s="474">
        <v>0</v>
      </c>
      <c r="P981" s="62"/>
    </row>
    <row r="982" spans="1:16" s="69" customFormat="1" ht="61.5" customHeight="1">
      <c r="A982" s="222">
        <v>6</v>
      </c>
      <c r="B982" s="222" t="s">
        <v>142</v>
      </c>
      <c r="C982" s="256" t="s">
        <v>2169</v>
      </c>
      <c r="D982" s="255" t="s">
        <v>351</v>
      </c>
      <c r="E982" s="255" t="s">
        <v>2164</v>
      </c>
      <c r="F982" s="222">
        <v>2000</v>
      </c>
      <c r="G982" s="222">
        <v>2021</v>
      </c>
      <c r="H982" s="455">
        <v>28588000</v>
      </c>
      <c r="I982" s="455">
        <v>19588000</v>
      </c>
      <c r="J982" s="455">
        <v>3000000</v>
      </c>
      <c r="K982" s="455">
        <v>2503000</v>
      </c>
      <c r="L982" s="455">
        <v>328000</v>
      </c>
      <c r="M982" s="455">
        <v>969000</v>
      </c>
      <c r="N982" s="455">
        <v>777000</v>
      </c>
      <c r="O982" s="455">
        <v>926000</v>
      </c>
      <c r="P982" s="288"/>
    </row>
    <row r="983" spans="1:16" s="69" customFormat="1" ht="25.5" customHeight="1">
      <c r="A983" s="61">
        <v>7</v>
      </c>
      <c r="B983" s="222" t="s">
        <v>142</v>
      </c>
      <c r="C983" s="64" t="s">
        <v>2170</v>
      </c>
      <c r="D983" s="255" t="s">
        <v>351</v>
      </c>
      <c r="E983" s="63" t="s">
        <v>2072</v>
      </c>
      <c r="F983" s="61">
        <v>2008</v>
      </c>
      <c r="G983" s="61">
        <v>2021</v>
      </c>
      <c r="H983" s="474"/>
      <c r="I983" s="474">
        <v>42297000</v>
      </c>
      <c r="J983" s="474">
        <v>2000000</v>
      </c>
      <c r="K983" s="474">
        <v>3127000</v>
      </c>
      <c r="L983" s="474">
        <v>300000</v>
      </c>
      <c r="M983" s="474">
        <v>151000</v>
      </c>
      <c r="N983" s="474">
        <v>927000</v>
      </c>
      <c r="O983" s="474">
        <v>622000</v>
      </c>
      <c r="P983" s="62"/>
    </row>
    <row r="984" spans="1:16" s="69" customFormat="1" ht="25.5" customHeight="1">
      <c r="A984" s="61">
        <v>8</v>
      </c>
      <c r="B984" s="222" t="s">
        <v>142</v>
      </c>
      <c r="C984" s="64" t="s">
        <v>2171</v>
      </c>
      <c r="D984" s="255" t="s">
        <v>351</v>
      </c>
      <c r="E984" s="63" t="s">
        <v>2115</v>
      </c>
      <c r="F984" s="61">
        <v>2019</v>
      </c>
      <c r="G984" s="61">
        <v>2021</v>
      </c>
      <c r="H984" s="474">
        <v>1500000</v>
      </c>
      <c r="I984" s="474">
        <v>0</v>
      </c>
      <c r="J984" s="474">
        <v>80000</v>
      </c>
      <c r="K984" s="474">
        <v>80000</v>
      </c>
      <c r="L984" s="474">
        <v>0</v>
      </c>
      <c r="M984" s="474">
        <v>80000</v>
      </c>
      <c r="N984" s="474">
        <v>0</v>
      </c>
      <c r="O984" s="474">
        <v>0</v>
      </c>
      <c r="P984" s="62"/>
    </row>
    <row r="985" spans="1:16" s="69" customFormat="1" ht="25.5" customHeight="1">
      <c r="A985" s="61">
        <v>9</v>
      </c>
      <c r="B985" s="222" t="s">
        <v>142</v>
      </c>
      <c r="C985" s="64" t="s">
        <v>2172</v>
      </c>
      <c r="D985" s="255" t="s">
        <v>351</v>
      </c>
      <c r="E985" s="63" t="s">
        <v>2165</v>
      </c>
      <c r="F985" s="61">
        <v>2018</v>
      </c>
      <c r="G985" s="61">
        <v>2020</v>
      </c>
      <c r="H985" s="474">
        <v>17000000</v>
      </c>
      <c r="I985" s="474">
        <v>12000</v>
      </c>
      <c r="J985" s="474">
        <v>10000</v>
      </c>
      <c r="K985" s="474">
        <v>10020000</v>
      </c>
      <c r="L985" s="474">
        <v>7000</v>
      </c>
      <c r="M985" s="474">
        <v>3000</v>
      </c>
      <c r="N985" s="474">
        <v>0</v>
      </c>
      <c r="O985" s="474">
        <v>0</v>
      </c>
      <c r="P985" s="62"/>
    </row>
    <row r="986" spans="1:16" s="69" customFormat="1" ht="25.5" customHeight="1" thickBot="1">
      <c r="A986" s="225">
        <v>10</v>
      </c>
      <c r="B986" s="289" t="s">
        <v>142</v>
      </c>
      <c r="C986" s="261" t="s">
        <v>2173</v>
      </c>
      <c r="D986" s="65" t="s">
        <v>1053</v>
      </c>
      <c r="E986" s="65" t="s">
        <v>2115</v>
      </c>
      <c r="F986" s="225">
        <v>2017</v>
      </c>
      <c r="G986" s="225">
        <v>2019</v>
      </c>
      <c r="H986" s="456">
        <v>6130000</v>
      </c>
      <c r="I986" s="456">
        <v>4130000</v>
      </c>
      <c r="J986" s="456">
        <v>2000000</v>
      </c>
      <c r="K986" s="456">
        <v>2000000</v>
      </c>
      <c r="L986" s="456">
        <v>250000</v>
      </c>
      <c r="M986" s="456">
        <v>463000</v>
      </c>
      <c r="N986" s="456">
        <v>771000</v>
      </c>
      <c r="O986" s="456">
        <v>516000</v>
      </c>
      <c r="P986" s="262"/>
    </row>
    <row r="987" spans="1:16" s="69" customFormat="1" ht="30" customHeight="1" thickBot="1">
      <c r="A987" s="775" t="s">
        <v>31</v>
      </c>
      <c r="B987" s="776"/>
      <c r="C987" s="776"/>
      <c r="D987" s="776"/>
      <c r="E987" s="777"/>
      <c r="F987" s="440"/>
      <c r="G987" s="440"/>
      <c r="H987" s="45">
        <f>SUM(H977:H986)</f>
        <v>117716000</v>
      </c>
      <c r="I987" s="45">
        <f t="shared" ref="I987:O987" si="37">SUM(I977:I986)</f>
        <v>66027000</v>
      </c>
      <c r="J987" s="45">
        <f t="shared" si="37"/>
        <v>21590000</v>
      </c>
      <c r="K987" s="45">
        <f t="shared" si="37"/>
        <v>31600000</v>
      </c>
      <c r="L987" s="45">
        <f t="shared" si="37"/>
        <v>4103000</v>
      </c>
      <c r="M987" s="45">
        <f t="shared" si="37"/>
        <v>4726000</v>
      </c>
      <c r="N987" s="45">
        <f t="shared" si="37"/>
        <v>7398000</v>
      </c>
      <c r="O987" s="45">
        <f t="shared" si="37"/>
        <v>5363000</v>
      </c>
      <c r="P987" s="543"/>
    </row>
    <row r="988" spans="1:16" ht="16.5" thickBot="1">
      <c r="A988" s="576"/>
      <c r="B988" s="121"/>
      <c r="C988" s="591"/>
      <c r="D988" s="591"/>
      <c r="E988" s="591"/>
      <c r="F988" s="121"/>
      <c r="G988" s="121"/>
      <c r="H988" s="528"/>
      <c r="I988" s="528"/>
      <c r="J988" s="528"/>
      <c r="K988" s="528"/>
      <c r="L988" s="528"/>
      <c r="M988" s="528"/>
      <c r="N988" s="528"/>
      <c r="O988" s="528"/>
      <c r="P988" s="567"/>
    </row>
    <row r="989" spans="1:16" s="28" customFormat="1" ht="30" customHeight="1" thickBot="1">
      <c r="A989" s="781" t="s">
        <v>2040</v>
      </c>
      <c r="B989" s="782"/>
      <c r="C989" s="782"/>
      <c r="D989" s="782"/>
      <c r="E989" s="782"/>
      <c r="F989" s="782"/>
      <c r="G989" s="782"/>
      <c r="H989" s="782"/>
      <c r="I989" s="782"/>
      <c r="J989" s="782"/>
      <c r="K989" s="782"/>
      <c r="L989" s="782"/>
      <c r="M989" s="782"/>
      <c r="N989" s="782"/>
      <c r="O989" s="782"/>
      <c r="P989" s="783"/>
    </row>
    <row r="990" spans="1:16" s="1" customFormat="1" ht="28.5" customHeight="1">
      <c r="A990" s="222">
        <v>1</v>
      </c>
      <c r="B990" s="222" t="s">
        <v>142</v>
      </c>
      <c r="C990" s="256" t="s">
        <v>2041</v>
      </c>
      <c r="D990" s="63" t="s">
        <v>900</v>
      </c>
      <c r="E990" s="255" t="s">
        <v>2042</v>
      </c>
      <c r="F990" s="222">
        <v>2018</v>
      </c>
      <c r="G990" s="222">
        <v>2020</v>
      </c>
      <c r="H990" s="455">
        <v>2800000</v>
      </c>
      <c r="I990" s="455">
        <v>434150</v>
      </c>
      <c r="J990" s="455">
        <v>500000</v>
      </c>
      <c r="K990" s="455" t="s">
        <v>178</v>
      </c>
      <c r="L990" s="465"/>
      <c r="M990" s="465"/>
      <c r="N990" s="465"/>
      <c r="O990" s="465"/>
      <c r="P990" s="255"/>
    </row>
    <row r="991" spans="1:16" s="1" customFormat="1" ht="28.5" customHeight="1">
      <c r="A991" s="61">
        <v>2</v>
      </c>
      <c r="B991" s="61" t="s">
        <v>142</v>
      </c>
      <c r="C991" s="64" t="s">
        <v>2043</v>
      </c>
      <c r="D991" s="63" t="s">
        <v>276</v>
      </c>
      <c r="E991" s="63" t="s">
        <v>2044</v>
      </c>
      <c r="F991" s="61">
        <v>1996</v>
      </c>
      <c r="G991" s="61">
        <v>2021</v>
      </c>
      <c r="H991" s="474">
        <v>7200000</v>
      </c>
      <c r="I991" s="474">
        <v>59408000</v>
      </c>
      <c r="J991" s="474">
        <v>2000</v>
      </c>
      <c r="K991" s="474" t="s">
        <v>178</v>
      </c>
      <c r="L991" s="467"/>
      <c r="M991" s="467"/>
      <c r="N991" s="467"/>
      <c r="O991" s="467"/>
      <c r="P991" s="63"/>
    </row>
    <row r="992" spans="1:16" s="1" customFormat="1" ht="54" customHeight="1">
      <c r="A992" s="61">
        <v>3</v>
      </c>
      <c r="B992" s="61" t="s">
        <v>142</v>
      </c>
      <c r="C992" s="64" t="s">
        <v>2045</v>
      </c>
      <c r="D992" s="63" t="s">
        <v>900</v>
      </c>
      <c r="E992" s="63" t="s">
        <v>2046</v>
      </c>
      <c r="F992" s="61">
        <v>2013</v>
      </c>
      <c r="G992" s="61">
        <v>2020</v>
      </c>
      <c r="H992" s="474">
        <v>14911000</v>
      </c>
      <c r="I992" s="474">
        <v>6613000</v>
      </c>
      <c r="J992" s="474">
        <v>3298000</v>
      </c>
      <c r="K992" s="474" t="s">
        <v>178</v>
      </c>
      <c r="L992" s="467"/>
      <c r="M992" s="467"/>
      <c r="N992" s="467"/>
      <c r="O992" s="467"/>
      <c r="P992" s="63"/>
    </row>
    <row r="993" spans="1:16" s="1" customFormat="1" ht="49.5" customHeight="1">
      <c r="A993" s="61">
        <v>4</v>
      </c>
      <c r="B993" s="61" t="s">
        <v>142</v>
      </c>
      <c r="C993" s="64" t="s">
        <v>138</v>
      </c>
      <c r="D993" s="63" t="s">
        <v>900</v>
      </c>
      <c r="E993" s="63" t="s">
        <v>2047</v>
      </c>
      <c r="F993" s="61">
        <v>2019</v>
      </c>
      <c r="G993" s="61">
        <v>2019</v>
      </c>
      <c r="H993" s="474">
        <v>4000000</v>
      </c>
      <c r="I993" s="474"/>
      <c r="J993" s="474">
        <v>4000000</v>
      </c>
      <c r="K993" s="474" t="s">
        <v>178</v>
      </c>
      <c r="L993" s="467"/>
      <c r="M993" s="467"/>
      <c r="N993" s="467"/>
      <c r="O993" s="467"/>
      <c r="P993" s="63"/>
    </row>
    <row r="994" spans="1:16" s="1" customFormat="1" ht="28.5" customHeight="1">
      <c r="A994" s="61">
        <v>5</v>
      </c>
      <c r="B994" s="61" t="s">
        <v>142</v>
      </c>
      <c r="C994" s="64" t="s">
        <v>2048</v>
      </c>
      <c r="D994" s="63" t="s">
        <v>456</v>
      </c>
      <c r="E994" s="63" t="s">
        <v>2049</v>
      </c>
      <c r="F994" s="61">
        <v>2019</v>
      </c>
      <c r="G994" s="61">
        <v>2019</v>
      </c>
      <c r="H994" s="474">
        <v>1200000</v>
      </c>
      <c r="I994" s="474"/>
      <c r="J994" s="474">
        <v>1200000</v>
      </c>
      <c r="K994" s="474" t="s">
        <v>178</v>
      </c>
      <c r="L994" s="467"/>
      <c r="M994" s="467"/>
      <c r="N994" s="467"/>
      <c r="O994" s="467"/>
      <c r="P994" s="63"/>
    </row>
    <row r="995" spans="1:16" s="1" customFormat="1" ht="28.5" customHeight="1" thickBot="1">
      <c r="A995" s="225">
        <v>6</v>
      </c>
      <c r="B995" s="61" t="s">
        <v>142</v>
      </c>
      <c r="C995" s="261" t="s">
        <v>2050</v>
      </c>
      <c r="D995" s="65" t="s">
        <v>456</v>
      </c>
      <c r="E995" s="65" t="s">
        <v>2051</v>
      </c>
      <c r="F995" s="225">
        <v>2017</v>
      </c>
      <c r="G995" s="225">
        <v>2019</v>
      </c>
      <c r="H995" s="456">
        <v>64442000</v>
      </c>
      <c r="I995" s="456">
        <v>12471150</v>
      </c>
      <c r="J995" s="456">
        <v>6000000</v>
      </c>
      <c r="K995" s="456">
        <v>15405680</v>
      </c>
      <c r="L995" s="469"/>
      <c r="M995" s="469"/>
      <c r="N995" s="469"/>
      <c r="O995" s="469"/>
      <c r="P995" s="65"/>
    </row>
    <row r="996" spans="1:16" s="223" customFormat="1" ht="30" customHeight="1" thickBot="1">
      <c r="A996" s="775" t="s">
        <v>31</v>
      </c>
      <c r="B996" s="776"/>
      <c r="C996" s="776"/>
      <c r="D996" s="776"/>
      <c r="E996" s="777"/>
      <c r="F996" s="440"/>
      <c r="G996" s="440"/>
      <c r="H996" s="45">
        <f>SUM(H990:H995)</f>
        <v>94553000</v>
      </c>
      <c r="I996" s="45">
        <f t="shared" ref="I996:K996" si="38">SUM(I990:I995)</f>
        <v>78926300</v>
      </c>
      <c r="J996" s="45">
        <f t="shared" si="38"/>
        <v>15000000</v>
      </c>
      <c r="K996" s="45">
        <f t="shared" si="38"/>
        <v>15405680</v>
      </c>
      <c r="L996" s="45"/>
      <c r="M996" s="45"/>
      <c r="N996" s="45"/>
      <c r="O996" s="45"/>
      <c r="P996" s="543"/>
    </row>
    <row r="997" spans="1:16" s="42" customFormat="1" ht="19.5" customHeight="1" thickBot="1">
      <c r="A997" s="573"/>
      <c r="B997" s="126"/>
      <c r="C997" s="583"/>
      <c r="D997" s="583"/>
      <c r="E997" s="583"/>
      <c r="F997" s="126"/>
      <c r="G997" s="126"/>
      <c r="H997" s="508"/>
      <c r="I997" s="508"/>
      <c r="J997" s="508"/>
      <c r="K997" s="508"/>
      <c r="L997" s="508"/>
      <c r="M997" s="508"/>
      <c r="N997" s="508"/>
      <c r="O997" s="508"/>
      <c r="P997" s="546"/>
    </row>
    <row r="998" spans="1:16" ht="30" customHeight="1" thickBot="1">
      <c r="A998" s="781" t="s">
        <v>2152</v>
      </c>
      <c r="B998" s="782"/>
      <c r="C998" s="782"/>
      <c r="D998" s="782"/>
      <c r="E998" s="782"/>
      <c r="F998" s="782"/>
      <c r="G998" s="782"/>
      <c r="H998" s="782"/>
      <c r="I998" s="782"/>
      <c r="J998" s="782"/>
      <c r="K998" s="782"/>
      <c r="L998" s="782"/>
      <c r="M998" s="782"/>
      <c r="N998" s="782"/>
      <c r="O998" s="782"/>
      <c r="P998" s="783"/>
    </row>
    <row r="999" spans="1:16" s="224" customFormat="1" ht="21.75" customHeight="1">
      <c r="A999" s="222">
        <v>1</v>
      </c>
      <c r="B999" s="222" t="s">
        <v>142</v>
      </c>
      <c r="C999" s="256" t="s">
        <v>2153</v>
      </c>
      <c r="D999" s="255" t="s">
        <v>144</v>
      </c>
      <c r="E999" s="255" t="s">
        <v>2156</v>
      </c>
      <c r="F999" s="222">
        <v>2014</v>
      </c>
      <c r="G999" s="222">
        <v>2021</v>
      </c>
      <c r="H999" s="455">
        <v>3500000</v>
      </c>
      <c r="I999" s="455">
        <v>2472540.7000000002</v>
      </c>
      <c r="J999" s="455">
        <v>100000</v>
      </c>
      <c r="K999" s="455"/>
      <c r="L999" s="455">
        <v>50000</v>
      </c>
      <c r="M999" s="455">
        <v>25000</v>
      </c>
      <c r="N999" s="455">
        <v>25000</v>
      </c>
      <c r="O999" s="455">
        <v>0</v>
      </c>
      <c r="P999" s="288"/>
    </row>
    <row r="1000" spans="1:16" s="224" customFormat="1" ht="55.5" customHeight="1">
      <c r="A1000" s="61">
        <v>2</v>
      </c>
      <c r="B1000" s="222" t="s">
        <v>142</v>
      </c>
      <c r="C1000" s="64" t="s">
        <v>2154</v>
      </c>
      <c r="D1000" s="255" t="s">
        <v>144</v>
      </c>
      <c r="E1000" s="63" t="s">
        <v>2157</v>
      </c>
      <c r="F1000" s="61">
        <v>2011</v>
      </c>
      <c r="G1000" s="61">
        <v>2021</v>
      </c>
      <c r="H1000" s="474">
        <v>171152000</v>
      </c>
      <c r="I1000" s="474">
        <v>80208407.510000005</v>
      </c>
      <c r="J1000" s="474">
        <v>25500000</v>
      </c>
      <c r="K1000" s="474"/>
      <c r="L1000" s="474">
        <v>2642000</v>
      </c>
      <c r="M1000" s="474">
        <v>6643000</v>
      </c>
      <c r="N1000" s="474">
        <v>9568000</v>
      </c>
      <c r="O1000" s="474">
        <v>6647000</v>
      </c>
      <c r="P1000" s="62"/>
    </row>
    <row r="1001" spans="1:16" s="224" customFormat="1" ht="63.75">
      <c r="A1001" s="61">
        <v>3</v>
      </c>
      <c r="B1001" s="222" t="s">
        <v>142</v>
      </c>
      <c r="C1001" s="64" t="s">
        <v>2155</v>
      </c>
      <c r="D1001" s="255" t="s">
        <v>144</v>
      </c>
      <c r="E1001" s="63" t="s">
        <v>2158</v>
      </c>
      <c r="F1001" s="61">
        <v>2011</v>
      </c>
      <c r="G1001" s="61">
        <v>2021</v>
      </c>
      <c r="H1001" s="474">
        <v>3750000</v>
      </c>
      <c r="I1001" s="474">
        <v>433709</v>
      </c>
      <c r="J1001" s="474">
        <v>1000000</v>
      </c>
      <c r="K1001" s="474">
        <v>1810000</v>
      </c>
      <c r="L1001" s="474">
        <v>2310000</v>
      </c>
      <c r="M1001" s="474">
        <v>250000</v>
      </c>
      <c r="N1001" s="474">
        <v>250000</v>
      </c>
      <c r="O1001" s="474">
        <v>0</v>
      </c>
      <c r="P1001" s="62"/>
    </row>
    <row r="1002" spans="1:16" s="224" customFormat="1" ht="63.75">
      <c r="A1002" s="222">
        <v>4</v>
      </c>
      <c r="B1002" s="222" t="s">
        <v>142</v>
      </c>
      <c r="C1002" s="256" t="s">
        <v>138</v>
      </c>
      <c r="D1002" s="255" t="s">
        <v>144</v>
      </c>
      <c r="E1002" s="255" t="s">
        <v>2159</v>
      </c>
      <c r="F1002" s="222">
        <v>2019</v>
      </c>
      <c r="G1002" s="222">
        <v>2019</v>
      </c>
      <c r="H1002" s="455">
        <v>4200000</v>
      </c>
      <c r="I1002" s="455">
        <v>0</v>
      </c>
      <c r="J1002" s="455">
        <v>4200000</v>
      </c>
      <c r="K1002" s="455"/>
      <c r="L1002" s="455">
        <v>504000</v>
      </c>
      <c r="M1002" s="455">
        <v>1095000</v>
      </c>
      <c r="N1002" s="455">
        <v>1557000</v>
      </c>
      <c r="O1002" s="455">
        <v>1044000</v>
      </c>
      <c r="P1002" s="288"/>
    </row>
    <row r="1003" spans="1:16" s="224" customFormat="1" ht="38.25">
      <c r="A1003" s="61">
        <v>5</v>
      </c>
      <c r="B1003" s="222" t="s">
        <v>142</v>
      </c>
      <c r="C1003" s="64" t="s">
        <v>2048</v>
      </c>
      <c r="D1003" s="255" t="s">
        <v>144</v>
      </c>
      <c r="E1003" s="63" t="s">
        <v>2058</v>
      </c>
      <c r="F1003" s="61">
        <v>2019</v>
      </c>
      <c r="G1003" s="61">
        <v>2019</v>
      </c>
      <c r="H1003" s="474">
        <v>700000</v>
      </c>
      <c r="I1003" s="474">
        <v>0</v>
      </c>
      <c r="J1003" s="474">
        <v>700000</v>
      </c>
      <c r="K1003" s="474"/>
      <c r="L1003" s="474">
        <v>84000</v>
      </c>
      <c r="M1003" s="474">
        <v>183000</v>
      </c>
      <c r="N1003" s="474">
        <v>261000</v>
      </c>
      <c r="O1003" s="474">
        <v>172000</v>
      </c>
      <c r="P1003" s="62"/>
    </row>
    <row r="1004" spans="1:16" s="224" customFormat="1" ht="39" thickBot="1">
      <c r="A1004" s="225">
        <v>6</v>
      </c>
      <c r="B1004" s="289" t="s">
        <v>142</v>
      </c>
      <c r="C1004" s="261" t="s">
        <v>2067</v>
      </c>
      <c r="D1004" s="350" t="s">
        <v>144</v>
      </c>
      <c r="E1004" s="65" t="s">
        <v>2160</v>
      </c>
      <c r="F1004" s="225">
        <v>2017</v>
      </c>
      <c r="G1004" s="225">
        <v>2019</v>
      </c>
      <c r="H1004" s="456">
        <v>7777000</v>
      </c>
      <c r="I1004" s="456">
        <v>0</v>
      </c>
      <c r="J1004" s="456">
        <v>2500000</v>
      </c>
      <c r="K1004" s="456"/>
      <c r="L1004" s="456">
        <v>1250000</v>
      </c>
      <c r="M1004" s="456">
        <v>1250000</v>
      </c>
      <c r="N1004" s="456">
        <v>0</v>
      </c>
      <c r="O1004" s="456">
        <v>0</v>
      </c>
      <c r="P1004" s="262"/>
    </row>
    <row r="1005" spans="1:16" s="69" customFormat="1" ht="30" customHeight="1" thickBot="1">
      <c r="A1005" s="775" t="s">
        <v>31</v>
      </c>
      <c r="B1005" s="776"/>
      <c r="C1005" s="776"/>
      <c r="D1005" s="776"/>
      <c r="E1005" s="777"/>
      <c r="F1005" s="440"/>
      <c r="G1005" s="440"/>
      <c r="H1005" s="449">
        <f>SUM(H999:H1004)</f>
        <v>191079000</v>
      </c>
      <c r="I1005" s="449">
        <f t="shared" ref="I1005:O1005" si="39">SUM(I999:I1004)</f>
        <v>83114657.210000008</v>
      </c>
      <c r="J1005" s="449">
        <f t="shared" si="39"/>
        <v>34000000</v>
      </c>
      <c r="K1005" s="449">
        <f t="shared" si="39"/>
        <v>1810000</v>
      </c>
      <c r="L1005" s="449">
        <f t="shared" si="39"/>
        <v>6840000</v>
      </c>
      <c r="M1005" s="449">
        <f t="shared" si="39"/>
        <v>9446000</v>
      </c>
      <c r="N1005" s="449">
        <f t="shared" si="39"/>
        <v>11661000</v>
      </c>
      <c r="O1005" s="449">
        <f t="shared" si="39"/>
        <v>7863000</v>
      </c>
      <c r="P1005" s="543"/>
    </row>
    <row r="1006" spans="1:16" ht="22.5" customHeight="1" thickBot="1">
      <c r="A1006" s="572"/>
      <c r="B1006" s="123"/>
      <c r="C1006" s="579"/>
      <c r="D1006" s="579"/>
      <c r="E1006" s="579"/>
      <c r="F1006" s="123"/>
      <c r="G1006" s="123"/>
      <c r="H1006" s="505"/>
      <c r="I1006" s="505"/>
      <c r="J1006" s="505"/>
      <c r="K1006" s="505"/>
      <c r="L1006" s="505"/>
      <c r="M1006" s="505"/>
      <c r="N1006" s="505"/>
      <c r="O1006" s="505"/>
      <c r="P1006" s="534"/>
    </row>
    <row r="1007" spans="1:16" s="42" customFormat="1" ht="30" customHeight="1" thickBot="1">
      <c r="A1007" s="781" t="s">
        <v>2052</v>
      </c>
      <c r="B1007" s="782"/>
      <c r="C1007" s="782"/>
      <c r="D1007" s="782"/>
      <c r="E1007" s="782"/>
      <c r="F1007" s="782"/>
      <c r="G1007" s="782"/>
      <c r="H1007" s="782"/>
      <c r="I1007" s="782"/>
      <c r="J1007" s="782"/>
      <c r="K1007" s="782"/>
      <c r="L1007" s="782"/>
      <c r="M1007" s="782"/>
      <c r="N1007" s="782"/>
      <c r="O1007" s="782"/>
      <c r="P1007" s="783"/>
    </row>
    <row r="1008" spans="1:16" s="223" customFormat="1" ht="99" customHeight="1">
      <c r="A1008" s="222">
        <v>1</v>
      </c>
      <c r="B1008" s="222" t="s">
        <v>142</v>
      </c>
      <c r="C1008" s="256" t="s">
        <v>2045</v>
      </c>
      <c r="D1008" s="255" t="s">
        <v>53</v>
      </c>
      <c r="E1008" s="255" t="s">
        <v>2053</v>
      </c>
      <c r="F1008" s="222">
        <v>2012</v>
      </c>
      <c r="G1008" s="222">
        <v>2020</v>
      </c>
      <c r="H1008" s="455">
        <v>17314000</v>
      </c>
      <c r="I1008" s="455">
        <v>6899359</v>
      </c>
      <c r="J1008" s="455">
        <v>4000000</v>
      </c>
      <c r="K1008" s="455">
        <v>0</v>
      </c>
      <c r="L1008" s="455">
        <v>500000</v>
      </c>
      <c r="M1008" s="455">
        <v>500000</v>
      </c>
      <c r="N1008" s="455">
        <v>1500000</v>
      </c>
      <c r="O1008" s="455">
        <v>1500000</v>
      </c>
      <c r="P1008" s="288" t="s">
        <v>2054</v>
      </c>
    </row>
    <row r="1009" spans="1:16" s="223" customFormat="1" ht="81" customHeight="1">
      <c r="A1009" s="61">
        <v>2</v>
      </c>
      <c r="B1009" s="222" t="s">
        <v>142</v>
      </c>
      <c r="C1009" s="64" t="s">
        <v>2055</v>
      </c>
      <c r="D1009" s="255" t="s">
        <v>53</v>
      </c>
      <c r="E1009" s="63" t="s">
        <v>2056</v>
      </c>
      <c r="F1009" s="61">
        <v>2019</v>
      </c>
      <c r="G1009" s="61">
        <v>2019</v>
      </c>
      <c r="H1009" s="474">
        <v>100000</v>
      </c>
      <c r="I1009" s="474" t="s">
        <v>1060</v>
      </c>
      <c r="J1009" s="474">
        <v>100000</v>
      </c>
      <c r="K1009" s="474">
        <v>0</v>
      </c>
      <c r="L1009" s="474">
        <v>15000</v>
      </c>
      <c r="M1009" s="474">
        <v>25000</v>
      </c>
      <c r="N1009" s="474">
        <v>30000</v>
      </c>
      <c r="O1009" s="474">
        <v>30000</v>
      </c>
      <c r="P1009" s="62" t="s">
        <v>2057</v>
      </c>
    </row>
    <row r="1010" spans="1:16" s="223" customFormat="1" ht="81" customHeight="1">
      <c r="A1010" s="61">
        <v>3</v>
      </c>
      <c r="B1010" s="222" t="s">
        <v>142</v>
      </c>
      <c r="C1010" s="64" t="s">
        <v>2048</v>
      </c>
      <c r="D1010" s="255" t="s">
        <v>53</v>
      </c>
      <c r="E1010" s="63" t="s">
        <v>2058</v>
      </c>
      <c r="F1010" s="61">
        <v>2019</v>
      </c>
      <c r="G1010" s="61">
        <v>2019</v>
      </c>
      <c r="H1010" s="474">
        <v>700000</v>
      </c>
      <c r="I1010" s="474" t="s">
        <v>1060</v>
      </c>
      <c r="J1010" s="474">
        <v>700000</v>
      </c>
      <c r="K1010" s="474">
        <v>0</v>
      </c>
      <c r="L1010" s="474">
        <v>72000</v>
      </c>
      <c r="M1010" s="474">
        <v>156000</v>
      </c>
      <c r="N1010" s="474">
        <v>222000</v>
      </c>
      <c r="O1010" s="474">
        <v>250000</v>
      </c>
      <c r="P1010" s="62" t="s">
        <v>2059</v>
      </c>
    </row>
    <row r="1011" spans="1:16" s="223" customFormat="1" ht="81" customHeight="1">
      <c r="A1011" s="61">
        <v>4</v>
      </c>
      <c r="B1011" s="222" t="s">
        <v>142</v>
      </c>
      <c r="C1011" s="64" t="s">
        <v>138</v>
      </c>
      <c r="D1011" s="255" t="s">
        <v>53</v>
      </c>
      <c r="E1011" s="63" t="s">
        <v>2060</v>
      </c>
      <c r="F1011" s="61">
        <v>2019</v>
      </c>
      <c r="G1011" s="61">
        <v>2019</v>
      </c>
      <c r="H1011" s="474">
        <v>6300000</v>
      </c>
      <c r="I1011" s="474" t="s">
        <v>1060</v>
      </c>
      <c r="J1011" s="474">
        <v>6300000</v>
      </c>
      <c r="K1011" s="474">
        <v>0</v>
      </c>
      <c r="L1011" s="474">
        <v>720000</v>
      </c>
      <c r="M1011" s="474">
        <v>1563000</v>
      </c>
      <c r="N1011" s="474">
        <v>2223000</v>
      </c>
      <c r="O1011" s="474">
        <v>1794000</v>
      </c>
      <c r="P1011" s="62" t="s">
        <v>2061</v>
      </c>
    </row>
    <row r="1012" spans="1:16" s="223" customFormat="1" ht="81" customHeight="1">
      <c r="A1012" s="222">
        <v>5</v>
      </c>
      <c r="B1012" s="222" t="s">
        <v>142</v>
      </c>
      <c r="C1012" s="256" t="s">
        <v>2043</v>
      </c>
      <c r="D1012" s="255" t="s">
        <v>53</v>
      </c>
      <c r="E1012" s="255" t="s">
        <v>2062</v>
      </c>
      <c r="F1012" s="222">
        <v>2012</v>
      </c>
      <c r="G1012" s="222">
        <v>2020</v>
      </c>
      <c r="H1012" s="455">
        <v>233474000</v>
      </c>
      <c r="I1012" s="455">
        <v>75761591</v>
      </c>
      <c r="J1012" s="455">
        <v>16517000</v>
      </c>
      <c r="K1012" s="455">
        <v>0</v>
      </c>
      <c r="L1012" s="455">
        <v>2393000</v>
      </c>
      <c r="M1012" s="455">
        <v>4012000</v>
      </c>
      <c r="N1012" s="455">
        <v>4863000</v>
      </c>
      <c r="O1012" s="455">
        <v>5249000</v>
      </c>
      <c r="P1012" s="288" t="s">
        <v>2063</v>
      </c>
    </row>
    <row r="1013" spans="1:16" s="223" customFormat="1" ht="81" customHeight="1">
      <c r="A1013" s="61">
        <v>6</v>
      </c>
      <c r="B1013" s="222" t="s">
        <v>142</v>
      </c>
      <c r="C1013" s="64" t="s">
        <v>2064</v>
      </c>
      <c r="D1013" s="255" t="s">
        <v>53</v>
      </c>
      <c r="E1013" s="63" t="s">
        <v>2065</v>
      </c>
      <c r="F1013" s="61">
        <v>2019</v>
      </c>
      <c r="G1013" s="61">
        <v>2019</v>
      </c>
      <c r="H1013" s="474">
        <v>500000</v>
      </c>
      <c r="I1013" s="474" t="s">
        <v>1060</v>
      </c>
      <c r="J1013" s="474">
        <v>500000</v>
      </c>
      <c r="K1013" s="474">
        <v>0</v>
      </c>
      <c r="L1013" s="474">
        <v>60000</v>
      </c>
      <c r="M1013" s="474">
        <v>129000</v>
      </c>
      <c r="N1013" s="474">
        <v>186000</v>
      </c>
      <c r="O1013" s="474">
        <v>125000</v>
      </c>
      <c r="P1013" s="62" t="s">
        <v>2066</v>
      </c>
    </row>
    <row r="1014" spans="1:16" s="223" customFormat="1" ht="81" customHeight="1" thickBot="1">
      <c r="A1014" s="225">
        <v>7</v>
      </c>
      <c r="B1014" s="289" t="s">
        <v>142</v>
      </c>
      <c r="C1014" s="261" t="s">
        <v>2067</v>
      </c>
      <c r="D1014" s="350" t="s">
        <v>53</v>
      </c>
      <c r="E1014" s="65" t="s">
        <v>2068</v>
      </c>
      <c r="F1014" s="225">
        <v>2014</v>
      </c>
      <c r="G1014" s="225">
        <v>2019</v>
      </c>
      <c r="H1014" s="456">
        <v>8277000</v>
      </c>
      <c r="I1014" s="456">
        <v>6600000</v>
      </c>
      <c r="J1014" s="456">
        <v>5000</v>
      </c>
      <c r="K1014" s="456">
        <v>0</v>
      </c>
      <c r="L1014" s="456">
        <v>5000</v>
      </c>
      <c r="M1014" s="456">
        <v>0</v>
      </c>
      <c r="N1014" s="456">
        <v>0</v>
      </c>
      <c r="O1014" s="456">
        <v>0</v>
      </c>
      <c r="P1014" s="262" t="s">
        <v>2069</v>
      </c>
    </row>
    <row r="1015" spans="1:16" s="281" customFormat="1" ht="30" customHeight="1" thickBot="1">
      <c r="A1015" s="775" t="s">
        <v>31</v>
      </c>
      <c r="B1015" s="776"/>
      <c r="C1015" s="776"/>
      <c r="D1015" s="776"/>
      <c r="E1015" s="777"/>
      <c r="F1015" s="440"/>
      <c r="G1015" s="440"/>
      <c r="H1015" s="45">
        <f>SUM(H1008:H1014)</f>
        <v>266665000</v>
      </c>
      <c r="I1015" s="45">
        <f t="shared" ref="I1015:N1015" si="40">SUM(I1008:I1014)</f>
        <v>89260950</v>
      </c>
      <c r="J1015" s="45">
        <f t="shared" si="40"/>
        <v>28122000</v>
      </c>
      <c r="K1015" s="45">
        <f t="shared" si="40"/>
        <v>0</v>
      </c>
      <c r="L1015" s="45">
        <f t="shared" si="40"/>
        <v>3765000</v>
      </c>
      <c r="M1015" s="45">
        <f t="shared" si="40"/>
        <v>6385000</v>
      </c>
      <c r="N1015" s="45">
        <f t="shared" si="40"/>
        <v>9024000</v>
      </c>
      <c r="O1015" s="45">
        <f>SUM(O1008:O1014)</f>
        <v>8948000</v>
      </c>
      <c r="P1015" s="543"/>
    </row>
    <row r="1016" spans="1:16" s="42" customFormat="1" ht="20.25" customHeight="1" thickBot="1">
      <c r="A1016" s="573"/>
      <c r="B1016" s="126"/>
      <c r="C1016" s="583"/>
      <c r="D1016" s="583"/>
      <c r="E1016" s="583"/>
      <c r="F1016" s="126"/>
      <c r="G1016" s="126"/>
      <c r="H1016" s="508"/>
      <c r="I1016" s="508"/>
      <c r="J1016" s="508"/>
      <c r="K1016" s="508"/>
      <c r="L1016" s="508"/>
      <c r="M1016" s="508"/>
      <c r="N1016" s="508"/>
      <c r="O1016" s="508"/>
      <c r="P1016" s="546"/>
    </row>
    <row r="1017" spans="1:16" ht="30" customHeight="1" thickBot="1">
      <c r="A1017" s="778" t="s">
        <v>2149</v>
      </c>
      <c r="B1017" s="779"/>
      <c r="C1017" s="779"/>
      <c r="D1017" s="779"/>
      <c r="E1017" s="779"/>
      <c r="F1017" s="779"/>
      <c r="G1017" s="779"/>
      <c r="H1017" s="779"/>
      <c r="I1017" s="779"/>
      <c r="J1017" s="779"/>
      <c r="K1017" s="779"/>
      <c r="L1017" s="779"/>
      <c r="M1017" s="779"/>
      <c r="N1017" s="779"/>
      <c r="O1017" s="779"/>
      <c r="P1017" s="780"/>
    </row>
    <row r="1018" spans="1:16" s="69" customFormat="1" ht="51.75" thickBot="1">
      <c r="A1018" s="371">
        <v>1</v>
      </c>
      <c r="B1018" s="370" t="s">
        <v>142</v>
      </c>
      <c r="C1018" s="372" t="s">
        <v>2150</v>
      </c>
      <c r="D1018" s="592" t="s">
        <v>160</v>
      </c>
      <c r="E1018" s="592"/>
      <c r="F1018" s="373">
        <v>42737</v>
      </c>
      <c r="G1018" s="373">
        <v>43738</v>
      </c>
      <c r="H1018" s="503">
        <v>69344183</v>
      </c>
      <c r="I1018" s="503">
        <v>40234709</v>
      </c>
      <c r="J1018" s="503">
        <v>29109474</v>
      </c>
      <c r="K1018" s="503"/>
      <c r="L1018" s="503">
        <v>7761639</v>
      </c>
      <c r="M1018" s="530"/>
      <c r="N1018" s="530"/>
      <c r="O1018" s="530"/>
      <c r="P1018" s="374" t="s">
        <v>2151</v>
      </c>
    </row>
    <row r="1019" spans="1:16" s="71" customFormat="1" ht="30" customHeight="1" thickBot="1">
      <c r="A1019" s="794" t="s">
        <v>31</v>
      </c>
      <c r="B1019" s="795"/>
      <c r="C1019" s="795"/>
      <c r="D1019" s="795"/>
      <c r="E1019" s="795"/>
      <c r="F1019" s="448"/>
      <c r="G1019" s="448"/>
      <c r="H1019" s="485">
        <v>69344183</v>
      </c>
      <c r="I1019" s="485">
        <v>40234709</v>
      </c>
      <c r="J1019" s="485">
        <v>29109474</v>
      </c>
      <c r="K1019" s="46"/>
      <c r="L1019" s="485">
        <v>7761639</v>
      </c>
      <c r="M1019" s="46"/>
      <c r="N1019" s="46"/>
      <c r="O1019" s="46"/>
      <c r="P1019" s="556"/>
    </row>
    <row r="1020" spans="1:16" ht="16.5" thickBot="1">
      <c r="A1020" s="575"/>
      <c r="B1020" s="124"/>
      <c r="C1020" s="590"/>
      <c r="D1020" s="590"/>
      <c r="E1020" s="590"/>
      <c r="F1020" s="124"/>
      <c r="G1020" s="124"/>
      <c r="H1020" s="529"/>
      <c r="I1020" s="529"/>
      <c r="J1020" s="529"/>
      <c r="K1020" s="529"/>
      <c r="L1020" s="529"/>
      <c r="M1020" s="529"/>
      <c r="N1020" s="529"/>
      <c r="O1020" s="529"/>
      <c r="P1020" s="568"/>
    </row>
    <row r="1021" spans="1:16" ht="30" customHeight="1" thickBot="1">
      <c r="A1021" s="781" t="s">
        <v>2295</v>
      </c>
      <c r="B1021" s="782"/>
      <c r="C1021" s="782"/>
      <c r="D1021" s="782"/>
      <c r="E1021" s="782"/>
      <c r="F1021" s="58"/>
      <c r="G1021" s="58"/>
      <c r="H1021" s="506"/>
      <c r="I1021" s="506"/>
      <c r="J1021" s="506"/>
      <c r="K1021" s="506"/>
      <c r="L1021" s="506"/>
      <c r="M1021" s="506"/>
      <c r="N1021" s="506"/>
      <c r="O1021" s="506"/>
      <c r="P1021" s="532"/>
    </row>
    <row r="1022" spans="1:16" s="224" customFormat="1" ht="24" customHeight="1">
      <c r="A1022" s="222">
        <v>1</v>
      </c>
      <c r="B1022" s="222" t="s">
        <v>142</v>
      </c>
      <c r="C1022" s="256" t="s">
        <v>2307</v>
      </c>
      <c r="D1022" s="255" t="s">
        <v>276</v>
      </c>
      <c r="E1022" s="255" t="s">
        <v>2296</v>
      </c>
      <c r="F1022" s="222">
        <v>2019</v>
      </c>
      <c r="G1022" s="222">
        <v>2020</v>
      </c>
      <c r="H1022" s="455">
        <v>2000000</v>
      </c>
      <c r="I1022" s="455">
        <v>0</v>
      </c>
      <c r="J1022" s="455">
        <v>1000000</v>
      </c>
      <c r="K1022" s="455"/>
      <c r="L1022" s="455">
        <v>0</v>
      </c>
      <c r="M1022" s="455">
        <v>0</v>
      </c>
      <c r="N1022" s="455">
        <v>500000</v>
      </c>
      <c r="O1022" s="455">
        <v>500000</v>
      </c>
      <c r="P1022" s="288"/>
    </row>
    <row r="1023" spans="1:16" s="224" customFormat="1" ht="76.5">
      <c r="A1023" s="61">
        <v>2</v>
      </c>
      <c r="B1023" s="61" t="s">
        <v>142</v>
      </c>
      <c r="C1023" s="64" t="s">
        <v>2072</v>
      </c>
      <c r="D1023" s="63" t="s">
        <v>900</v>
      </c>
      <c r="E1023" s="63" t="s">
        <v>2297</v>
      </c>
      <c r="F1023" s="61">
        <v>2019</v>
      </c>
      <c r="G1023" s="61">
        <v>2021</v>
      </c>
      <c r="H1023" s="474">
        <v>21000000</v>
      </c>
      <c r="I1023" s="474">
        <v>0</v>
      </c>
      <c r="J1023" s="474">
        <v>7680000</v>
      </c>
      <c r="K1023" s="474"/>
      <c r="L1023" s="474">
        <v>150000</v>
      </c>
      <c r="M1023" s="474">
        <v>200000</v>
      </c>
      <c r="N1023" s="474">
        <v>5190000</v>
      </c>
      <c r="O1023" s="474">
        <v>5190000</v>
      </c>
      <c r="P1023" s="62" t="s">
        <v>2306</v>
      </c>
    </row>
    <row r="1024" spans="1:16" s="224" customFormat="1" ht="102">
      <c r="A1024" s="61">
        <v>3</v>
      </c>
      <c r="B1024" s="61" t="s">
        <v>142</v>
      </c>
      <c r="C1024" s="64" t="s">
        <v>2045</v>
      </c>
      <c r="D1024" s="63" t="s">
        <v>900</v>
      </c>
      <c r="E1024" s="63" t="s">
        <v>2298</v>
      </c>
      <c r="F1024" s="61">
        <v>2019</v>
      </c>
      <c r="G1024" s="61">
        <v>2021</v>
      </c>
      <c r="H1024" s="474">
        <v>8000000</v>
      </c>
      <c r="I1024" s="474">
        <v>0</v>
      </c>
      <c r="J1024" s="474">
        <v>2998000</v>
      </c>
      <c r="K1024" s="474"/>
      <c r="L1024" s="474">
        <v>0</v>
      </c>
      <c r="M1024" s="474">
        <v>0</v>
      </c>
      <c r="N1024" s="474">
        <v>1500000</v>
      </c>
      <c r="O1024" s="474">
        <v>1498000</v>
      </c>
      <c r="P1024" s="62"/>
    </row>
    <row r="1025" spans="1:16" s="224" customFormat="1" ht="25.5">
      <c r="A1025" s="61">
        <v>4</v>
      </c>
      <c r="B1025" s="61" t="s">
        <v>142</v>
      </c>
      <c r="C1025" s="64" t="s">
        <v>2308</v>
      </c>
      <c r="D1025" s="63" t="s">
        <v>900</v>
      </c>
      <c r="E1025" s="63" t="s">
        <v>2299</v>
      </c>
      <c r="F1025" s="61">
        <v>2019</v>
      </c>
      <c r="G1025" s="61">
        <v>2021</v>
      </c>
      <c r="H1025" s="474">
        <v>33000000</v>
      </c>
      <c r="I1025" s="474">
        <v>0</v>
      </c>
      <c r="J1025" s="474">
        <v>4000000</v>
      </c>
      <c r="K1025" s="474"/>
      <c r="L1025" s="474">
        <v>0</v>
      </c>
      <c r="M1025" s="474">
        <v>0</v>
      </c>
      <c r="N1025" s="474">
        <v>0</v>
      </c>
      <c r="O1025" s="474">
        <v>4000000</v>
      </c>
      <c r="P1025" s="62"/>
    </row>
    <row r="1026" spans="1:16" s="224" customFormat="1" ht="38.25">
      <c r="A1026" s="61">
        <v>5</v>
      </c>
      <c r="B1026" s="61" t="s">
        <v>142</v>
      </c>
      <c r="C1026" s="64" t="s">
        <v>2048</v>
      </c>
      <c r="D1026" s="63" t="s">
        <v>276</v>
      </c>
      <c r="E1026" s="63" t="s">
        <v>2058</v>
      </c>
      <c r="F1026" s="61">
        <v>2019</v>
      </c>
      <c r="G1026" s="61">
        <v>2019</v>
      </c>
      <c r="H1026" s="474">
        <v>2000000</v>
      </c>
      <c r="I1026" s="474">
        <v>0</v>
      </c>
      <c r="J1026" s="474">
        <v>2000000</v>
      </c>
      <c r="K1026" s="474"/>
      <c r="L1026" s="474">
        <v>500000</v>
      </c>
      <c r="M1026" s="474">
        <v>500000</v>
      </c>
      <c r="N1026" s="474">
        <v>500000</v>
      </c>
      <c r="O1026" s="474">
        <v>500000</v>
      </c>
      <c r="P1026" s="62"/>
    </row>
    <row r="1027" spans="1:16" s="224" customFormat="1" ht="76.5">
      <c r="A1027" s="222">
        <v>6</v>
      </c>
      <c r="B1027" s="222" t="s">
        <v>142</v>
      </c>
      <c r="C1027" s="256" t="s">
        <v>138</v>
      </c>
      <c r="D1027" s="255" t="s">
        <v>276</v>
      </c>
      <c r="E1027" s="255" t="s">
        <v>2300</v>
      </c>
      <c r="F1027" s="222">
        <v>2019</v>
      </c>
      <c r="G1027" s="222">
        <v>2019</v>
      </c>
      <c r="H1027" s="455">
        <v>7822000</v>
      </c>
      <c r="I1027" s="455">
        <v>0</v>
      </c>
      <c r="J1027" s="455">
        <v>7822000</v>
      </c>
      <c r="K1027" s="455"/>
      <c r="L1027" s="455">
        <v>1983750</v>
      </c>
      <c r="M1027" s="455">
        <v>1983750</v>
      </c>
      <c r="N1027" s="455">
        <v>1983750</v>
      </c>
      <c r="O1027" s="455">
        <v>1983750</v>
      </c>
      <c r="P1027" s="288" t="s">
        <v>2301</v>
      </c>
    </row>
    <row r="1028" spans="1:16" s="224" customFormat="1" ht="38.25">
      <c r="A1028" s="61">
        <v>7</v>
      </c>
      <c r="B1028" s="61" t="s">
        <v>592</v>
      </c>
      <c r="C1028" s="64" t="s">
        <v>138</v>
      </c>
      <c r="D1028" s="63" t="s">
        <v>2302</v>
      </c>
      <c r="E1028" s="63" t="s">
        <v>2303</v>
      </c>
      <c r="F1028" s="61">
        <v>2019</v>
      </c>
      <c r="G1028" s="61">
        <v>2021</v>
      </c>
      <c r="H1028" s="474">
        <v>19000000</v>
      </c>
      <c r="I1028" s="474">
        <v>0</v>
      </c>
      <c r="J1028" s="474">
        <v>19000000</v>
      </c>
      <c r="K1028" s="474"/>
      <c r="L1028" s="474">
        <v>5350000</v>
      </c>
      <c r="M1028" s="474">
        <v>5350000</v>
      </c>
      <c r="N1028" s="474">
        <v>5000000</v>
      </c>
      <c r="O1028" s="474">
        <v>7000000</v>
      </c>
      <c r="P1028" s="62" t="s">
        <v>2304</v>
      </c>
    </row>
    <row r="1029" spans="1:16" s="224" customFormat="1" ht="34.5" customHeight="1">
      <c r="A1029" s="61">
        <v>8</v>
      </c>
      <c r="B1029" s="61" t="s">
        <v>142</v>
      </c>
      <c r="C1029" s="64" t="s">
        <v>2309</v>
      </c>
      <c r="D1029" s="63" t="s">
        <v>900</v>
      </c>
      <c r="E1029" s="63" t="s">
        <v>2305</v>
      </c>
      <c r="F1029" s="61">
        <v>2019</v>
      </c>
      <c r="G1029" s="61">
        <v>2020</v>
      </c>
      <c r="H1029" s="474">
        <v>14300000</v>
      </c>
      <c r="I1029" s="474">
        <v>0</v>
      </c>
      <c r="J1029" s="474">
        <v>7970000</v>
      </c>
      <c r="K1029" s="474"/>
      <c r="L1029" s="474">
        <v>0</v>
      </c>
      <c r="M1029" s="474">
        <v>0</v>
      </c>
      <c r="N1029" s="474">
        <v>3000000</v>
      </c>
      <c r="O1029" s="474">
        <v>4970000</v>
      </c>
      <c r="P1029" s="62"/>
    </row>
    <row r="1030" spans="1:16" s="224" customFormat="1" ht="16.5" thickBot="1">
      <c r="A1030" s="225">
        <v>9</v>
      </c>
      <c r="B1030" s="61" t="s">
        <v>142</v>
      </c>
      <c r="C1030" s="261" t="s">
        <v>2093</v>
      </c>
      <c r="D1030" s="65" t="s">
        <v>276</v>
      </c>
      <c r="E1030" s="65" t="s">
        <v>2094</v>
      </c>
      <c r="F1030" s="225">
        <v>2019</v>
      </c>
      <c r="G1030" s="225">
        <v>2019</v>
      </c>
      <c r="H1030" s="456">
        <v>4850000</v>
      </c>
      <c r="I1030" s="456">
        <v>0</v>
      </c>
      <c r="J1030" s="456">
        <v>4850000</v>
      </c>
      <c r="K1030" s="456"/>
      <c r="L1030" s="456">
        <v>1212500</v>
      </c>
      <c r="M1030" s="456">
        <v>1212500</v>
      </c>
      <c r="N1030" s="456">
        <v>1212500</v>
      </c>
      <c r="O1030" s="456">
        <v>1212500</v>
      </c>
      <c r="P1030" s="262"/>
    </row>
    <row r="1031" spans="1:16" s="69" customFormat="1" ht="30" customHeight="1" thickBot="1">
      <c r="A1031" s="775" t="s">
        <v>31</v>
      </c>
      <c r="B1031" s="776"/>
      <c r="C1031" s="776"/>
      <c r="D1031" s="776"/>
      <c r="E1031" s="777"/>
      <c r="F1031" s="440"/>
      <c r="G1031" s="440"/>
      <c r="H1031" s="45">
        <f>SUM(H1022:H1030)</f>
        <v>111972000</v>
      </c>
      <c r="I1031" s="45">
        <f>SUM(I1022:I1030)</f>
        <v>0</v>
      </c>
      <c r="J1031" s="45">
        <f>SUM(J1022:J1030)</f>
        <v>57320000</v>
      </c>
      <c r="K1031" s="45"/>
      <c r="L1031" s="45">
        <f>SUM(L1022:L1030)</f>
        <v>9196250</v>
      </c>
      <c r="M1031" s="45">
        <f>SUM(M1022:M1030)</f>
        <v>9246250</v>
      </c>
      <c r="N1031" s="45">
        <f>SUM(N1022:N1030)</f>
        <v>18886250</v>
      </c>
      <c r="O1031" s="45">
        <f>SUM(O1022:O1030)</f>
        <v>26854250</v>
      </c>
      <c r="P1031" s="543"/>
    </row>
    <row r="1032" spans="1:16" ht="16.5" thickBot="1">
      <c r="A1032" s="577"/>
      <c r="B1032" s="125"/>
      <c r="C1032" s="581"/>
      <c r="D1032" s="581"/>
      <c r="E1032" s="581"/>
      <c r="F1032" s="125"/>
      <c r="G1032" s="125"/>
      <c r="H1032" s="531"/>
      <c r="I1032" s="505"/>
      <c r="J1032" s="505"/>
      <c r="K1032" s="505"/>
      <c r="L1032" s="505"/>
      <c r="M1032" s="505"/>
      <c r="N1032" s="505"/>
      <c r="O1032" s="505"/>
      <c r="P1032" s="569"/>
    </row>
    <row r="1033" spans="1:16" s="173" customFormat="1" ht="30" customHeight="1" thickBot="1">
      <c r="A1033" s="613" t="s">
        <v>2408</v>
      </c>
      <c r="B1033" s="614"/>
      <c r="C1033" s="614"/>
      <c r="D1033" s="614"/>
      <c r="E1033" s="614"/>
      <c r="F1033" s="614"/>
      <c r="G1033" s="614"/>
      <c r="H1033" s="615"/>
      <c r="I1033" s="615"/>
      <c r="J1033" s="615"/>
      <c r="K1033" s="615"/>
      <c r="L1033" s="615"/>
      <c r="M1033" s="615"/>
      <c r="N1033" s="615"/>
      <c r="O1033" s="615"/>
      <c r="P1033" s="616"/>
    </row>
    <row r="1034" spans="1:16" ht="30" customHeight="1" thickBot="1">
      <c r="A1034" s="219" t="s">
        <v>1858</v>
      </c>
      <c r="B1034" s="220"/>
      <c r="C1034" s="617"/>
      <c r="D1034" s="617"/>
      <c r="E1034" s="617"/>
      <c r="F1034" s="220"/>
      <c r="G1034" s="220"/>
      <c r="H1034" s="618"/>
      <c r="I1034" s="618"/>
      <c r="J1034" s="618"/>
      <c r="K1034" s="618"/>
      <c r="L1034" s="618"/>
      <c r="M1034" s="618"/>
      <c r="N1034" s="618"/>
      <c r="O1034" s="618"/>
      <c r="P1034" s="619"/>
    </row>
    <row r="1035" spans="1:16" s="224" customFormat="1" ht="42" customHeight="1">
      <c r="A1035" s="222">
        <v>1</v>
      </c>
      <c r="B1035" s="277" t="s">
        <v>2218</v>
      </c>
      <c r="C1035" s="256" t="s">
        <v>1859</v>
      </c>
      <c r="D1035" s="255" t="s">
        <v>53</v>
      </c>
      <c r="E1035" s="255" t="s">
        <v>1863</v>
      </c>
      <c r="F1035" s="222">
        <v>2013</v>
      </c>
      <c r="G1035" s="222">
        <v>2022</v>
      </c>
      <c r="H1035" s="455">
        <v>18446731</v>
      </c>
      <c r="I1035" s="455">
        <v>7050705</v>
      </c>
      <c r="J1035" s="455">
        <v>1910227</v>
      </c>
      <c r="K1035" s="480"/>
      <c r="L1035" s="455">
        <v>286534.05</v>
      </c>
      <c r="M1035" s="455">
        <v>382045.4</v>
      </c>
      <c r="N1035" s="455">
        <v>573068</v>
      </c>
      <c r="O1035" s="455">
        <v>668580</v>
      </c>
      <c r="P1035" s="547"/>
    </row>
    <row r="1036" spans="1:16" s="224" customFormat="1" ht="42" customHeight="1">
      <c r="A1036" s="61">
        <v>2</v>
      </c>
      <c r="B1036" s="277" t="s">
        <v>2218</v>
      </c>
      <c r="C1036" s="64" t="s">
        <v>1860</v>
      </c>
      <c r="D1036" s="63" t="s">
        <v>53</v>
      </c>
      <c r="E1036" s="63" t="s">
        <v>1864</v>
      </c>
      <c r="F1036" s="61">
        <v>2013</v>
      </c>
      <c r="G1036" s="61">
        <v>2022</v>
      </c>
      <c r="H1036" s="474">
        <v>12658120</v>
      </c>
      <c r="I1036" s="474">
        <v>2858576</v>
      </c>
      <c r="J1036" s="474">
        <v>1198286</v>
      </c>
      <c r="K1036" s="481"/>
      <c r="L1036" s="474">
        <v>179744</v>
      </c>
      <c r="M1036" s="474">
        <v>239657.2</v>
      </c>
      <c r="N1036" s="474">
        <v>359485</v>
      </c>
      <c r="O1036" s="474">
        <v>419400</v>
      </c>
      <c r="P1036" s="333"/>
    </row>
    <row r="1037" spans="1:16" s="224" customFormat="1" ht="42" customHeight="1">
      <c r="A1037" s="61">
        <v>3</v>
      </c>
      <c r="B1037" s="277" t="s">
        <v>2218</v>
      </c>
      <c r="C1037" s="64" t="s">
        <v>1861</v>
      </c>
      <c r="D1037" s="63" t="s">
        <v>53</v>
      </c>
      <c r="E1037" s="63" t="s">
        <v>1865</v>
      </c>
      <c r="F1037" s="61">
        <v>2013</v>
      </c>
      <c r="G1037" s="61">
        <v>2022</v>
      </c>
      <c r="H1037" s="474">
        <v>1816317</v>
      </c>
      <c r="I1037" s="474">
        <v>411689</v>
      </c>
      <c r="J1037" s="474">
        <v>606642</v>
      </c>
      <c r="K1037" s="481"/>
      <c r="L1037" s="474">
        <v>90996.3</v>
      </c>
      <c r="M1037" s="474">
        <v>121328</v>
      </c>
      <c r="N1037" s="474">
        <v>181993</v>
      </c>
      <c r="O1037" s="474">
        <v>212325</v>
      </c>
      <c r="P1037" s="333"/>
    </row>
    <row r="1038" spans="1:16" s="224" customFormat="1" ht="42" customHeight="1" thickBot="1">
      <c r="A1038" s="225">
        <v>4</v>
      </c>
      <c r="B1038" s="277" t="s">
        <v>2218</v>
      </c>
      <c r="C1038" s="261" t="s">
        <v>1862</v>
      </c>
      <c r="D1038" s="65" t="s">
        <v>53</v>
      </c>
      <c r="E1038" s="65" t="s">
        <v>1862</v>
      </c>
      <c r="F1038" s="225">
        <v>2013</v>
      </c>
      <c r="G1038" s="225">
        <v>2022</v>
      </c>
      <c r="H1038" s="456">
        <v>127200</v>
      </c>
      <c r="I1038" s="456">
        <v>30000</v>
      </c>
      <c r="J1038" s="456">
        <v>30500</v>
      </c>
      <c r="K1038" s="482"/>
      <c r="L1038" s="456">
        <v>4575</v>
      </c>
      <c r="M1038" s="456">
        <v>6100</v>
      </c>
      <c r="N1038" s="456">
        <v>9150</v>
      </c>
      <c r="O1038" s="456">
        <v>10675</v>
      </c>
      <c r="P1038" s="337"/>
    </row>
    <row r="1039" spans="1:16" s="441" customFormat="1" ht="30" customHeight="1" thickBot="1">
      <c r="A1039" s="775" t="s">
        <v>31</v>
      </c>
      <c r="B1039" s="776"/>
      <c r="C1039" s="776"/>
      <c r="D1039" s="776"/>
      <c r="E1039" s="777"/>
      <c r="F1039" s="440"/>
      <c r="G1039" s="440"/>
      <c r="H1039" s="45">
        <f>SUM(H1035:H1038)</f>
        <v>33048368</v>
      </c>
      <c r="I1039" s="45">
        <f t="shared" ref="I1039:M1039" si="41">SUM(I1035:I1038)</f>
        <v>10350970</v>
      </c>
      <c r="J1039" s="45">
        <f t="shared" si="41"/>
        <v>3745655</v>
      </c>
      <c r="K1039" s="45">
        <f t="shared" si="41"/>
        <v>0</v>
      </c>
      <c r="L1039" s="45">
        <f t="shared" si="41"/>
        <v>561849.35</v>
      </c>
      <c r="M1039" s="45">
        <f t="shared" si="41"/>
        <v>749130.60000000009</v>
      </c>
      <c r="N1039" s="45">
        <f>SUM(N1035:N1038)</f>
        <v>1123696</v>
      </c>
      <c r="O1039" s="45">
        <f>SUM(O1035:O1038)</f>
        <v>1310980</v>
      </c>
      <c r="P1039" s="543"/>
    </row>
    <row r="1040" spans="1:16" ht="21" customHeight="1" thickBot="1">
      <c r="A1040" s="572"/>
      <c r="B1040" s="125"/>
      <c r="C1040" s="581"/>
      <c r="D1040" s="581"/>
      <c r="E1040" s="581"/>
      <c r="F1040" s="125"/>
      <c r="G1040" s="125"/>
      <c r="H1040" s="505"/>
      <c r="I1040" s="505"/>
      <c r="J1040" s="505"/>
      <c r="K1040" s="505"/>
      <c r="L1040" s="505"/>
      <c r="M1040" s="505"/>
      <c r="N1040" s="505"/>
      <c r="O1040" s="505"/>
      <c r="P1040" s="541"/>
    </row>
    <row r="1041" spans="1:16" ht="30" customHeight="1" thickBot="1">
      <c r="A1041" s="781" t="s">
        <v>1841</v>
      </c>
      <c r="B1041" s="782"/>
      <c r="C1041" s="782"/>
      <c r="D1041" s="782"/>
      <c r="E1041" s="782"/>
      <c r="F1041" s="782"/>
      <c r="G1041" s="782"/>
      <c r="H1041" s="782"/>
      <c r="I1041" s="782"/>
      <c r="J1041" s="782"/>
      <c r="K1041" s="782"/>
      <c r="L1041" s="782"/>
      <c r="M1041" s="782"/>
      <c r="N1041" s="782"/>
      <c r="O1041" s="782"/>
      <c r="P1041" s="783"/>
    </row>
    <row r="1042" spans="1:16" s="224" customFormat="1" ht="45" customHeight="1">
      <c r="A1042" s="222">
        <v>1</v>
      </c>
      <c r="B1042" s="222" t="s">
        <v>219</v>
      </c>
      <c r="C1042" s="256" t="s">
        <v>1842</v>
      </c>
      <c r="D1042" s="255" t="s">
        <v>53</v>
      </c>
      <c r="E1042" s="255" t="s">
        <v>1854</v>
      </c>
      <c r="F1042" s="222">
        <v>2015</v>
      </c>
      <c r="G1042" s="222">
        <v>2021</v>
      </c>
      <c r="H1042" s="455">
        <v>2800000</v>
      </c>
      <c r="I1042" s="455">
        <v>1413114</v>
      </c>
      <c r="J1042" s="455">
        <v>250000</v>
      </c>
      <c r="K1042" s="455">
        <v>400000</v>
      </c>
      <c r="L1042" s="455">
        <v>162500</v>
      </c>
      <c r="M1042" s="455">
        <v>162500</v>
      </c>
      <c r="N1042" s="455">
        <v>162500</v>
      </c>
      <c r="O1042" s="455">
        <v>162500</v>
      </c>
      <c r="P1042" s="288"/>
    </row>
    <row r="1043" spans="1:16" s="224" customFormat="1" ht="45" customHeight="1">
      <c r="A1043" s="61">
        <v>2</v>
      </c>
      <c r="B1043" s="222" t="s">
        <v>219</v>
      </c>
      <c r="C1043" s="64" t="s">
        <v>1843</v>
      </c>
      <c r="D1043" s="255" t="s">
        <v>53</v>
      </c>
      <c r="E1043" s="63" t="s">
        <v>1854</v>
      </c>
      <c r="F1043" s="61">
        <v>2016</v>
      </c>
      <c r="G1043" s="222">
        <v>2021</v>
      </c>
      <c r="H1043" s="474">
        <v>56630000</v>
      </c>
      <c r="I1043" s="474">
        <v>5671223</v>
      </c>
      <c r="J1043" s="474">
        <v>7960000</v>
      </c>
      <c r="K1043" s="474"/>
      <c r="L1043" s="474">
        <v>1990000</v>
      </c>
      <c r="M1043" s="474">
        <v>1990000</v>
      </c>
      <c r="N1043" s="474">
        <v>1990000</v>
      </c>
      <c r="O1043" s="474">
        <v>1990000</v>
      </c>
      <c r="P1043" s="62"/>
    </row>
    <row r="1044" spans="1:16" s="224" customFormat="1" ht="45" customHeight="1">
      <c r="A1044" s="61">
        <v>3</v>
      </c>
      <c r="B1044" s="222" t="s">
        <v>219</v>
      </c>
      <c r="C1044" s="64" t="s">
        <v>1844</v>
      </c>
      <c r="D1044" s="255" t="s">
        <v>53</v>
      </c>
      <c r="E1044" s="63" t="s">
        <v>1854</v>
      </c>
      <c r="F1044" s="61">
        <v>2014</v>
      </c>
      <c r="G1044" s="222">
        <v>2021</v>
      </c>
      <c r="H1044" s="474">
        <v>17250000</v>
      </c>
      <c r="I1044" s="474">
        <v>9617428</v>
      </c>
      <c r="J1044" s="474">
        <v>3000000</v>
      </c>
      <c r="K1044" s="474"/>
      <c r="L1044" s="474">
        <v>750000</v>
      </c>
      <c r="M1044" s="474">
        <v>750000</v>
      </c>
      <c r="N1044" s="474">
        <v>750000</v>
      </c>
      <c r="O1044" s="474">
        <v>750000</v>
      </c>
      <c r="P1044" s="62"/>
    </row>
    <row r="1045" spans="1:16" s="224" customFormat="1" ht="45" customHeight="1">
      <c r="A1045" s="61">
        <v>4</v>
      </c>
      <c r="B1045" s="222" t="s">
        <v>219</v>
      </c>
      <c r="C1045" s="64" t="s">
        <v>1845</v>
      </c>
      <c r="D1045" s="255" t="s">
        <v>53</v>
      </c>
      <c r="E1045" s="63" t="s">
        <v>1854</v>
      </c>
      <c r="F1045" s="61">
        <v>2013</v>
      </c>
      <c r="G1045" s="222">
        <v>2021</v>
      </c>
      <c r="H1045" s="474">
        <v>13200000</v>
      </c>
      <c r="I1045" s="474">
        <v>3738202</v>
      </c>
      <c r="J1045" s="474">
        <v>1400000</v>
      </c>
      <c r="K1045" s="474"/>
      <c r="L1045" s="474">
        <v>350000</v>
      </c>
      <c r="M1045" s="474">
        <v>350000</v>
      </c>
      <c r="N1045" s="474">
        <v>350000</v>
      </c>
      <c r="O1045" s="474">
        <v>350000</v>
      </c>
      <c r="P1045" s="62"/>
    </row>
    <row r="1046" spans="1:16" s="224" customFormat="1" ht="45" customHeight="1">
      <c r="A1046" s="61">
        <v>5</v>
      </c>
      <c r="B1046" s="222" t="s">
        <v>219</v>
      </c>
      <c r="C1046" s="64" t="s">
        <v>1846</v>
      </c>
      <c r="D1046" s="255" t="s">
        <v>53</v>
      </c>
      <c r="E1046" s="63" t="s">
        <v>1854</v>
      </c>
      <c r="F1046" s="61">
        <v>2017</v>
      </c>
      <c r="G1046" s="222">
        <v>2021</v>
      </c>
      <c r="H1046" s="474">
        <v>6450000</v>
      </c>
      <c r="I1046" s="474">
        <v>89445</v>
      </c>
      <c r="J1046" s="474">
        <v>3700000</v>
      </c>
      <c r="K1046" s="474"/>
      <c r="L1046" s="474">
        <v>925000</v>
      </c>
      <c r="M1046" s="474">
        <v>925000</v>
      </c>
      <c r="N1046" s="474">
        <v>925000</v>
      </c>
      <c r="O1046" s="474">
        <v>925000</v>
      </c>
      <c r="P1046" s="62"/>
    </row>
    <row r="1047" spans="1:16" s="224" customFormat="1" ht="45" customHeight="1">
      <c r="A1047" s="61">
        <v>6</v>
      </c>
      <c r="B1047" s="222" t="s">
        <v>219</v>
      </c>
      <c r="C1047" s="64" t="s">
        <v>1847</v>
      </c>
      <c r="D1047" s="255" t="s">
        <v>53</v>
      </c>
      <c r="E1047" s="63" t="s">
        <v>1854</v>
      </c>
      <c r="F1047" s="61">
        <v>2016</v>
      </c>
      <c r="G1047" s="222">
        <v>2021</v>
      </c>
      <c r="H1047" s="474">
        <v>3200000</v>
      </c>
      <c r="I1047" s="474">
        <v>615181</v>
      </c>
      <c r="J1047" s="474">
        <v>1300000</v>
      </c>
      <c r="K1047" s="474"/>
      <c r="L1047" s="474">
        <v>325000</v>
      </c>
      <c r="M1047" s="474">
        <v>325000</v>
      </c>
      <c r="N1047" s="474">
        <v>325000</v>
      </c>
      <c r="O1047" s="474">
        <v>325000</v>
      </c>
      <c r="P1047" s="62"/>
    </row>
    <row r="1048" spans="1:16" s="224" customFormat="1" ht="45" customHeight="1">
      <c r="A1048" s="61">
        <v>7</v>
      </c>
      <c r="B1048" s="222" t="s">
        <v>219</v>
      </c>
      <c r="C1048" s="64" t="s">
        <v>1848</v>
      </c>
      <c r="D1048" s="255" t="s">
        <v>53</v>
      </c>
      <c r="E1048" s="63" t="s">
        <v>1854</v>
      </c>
      <c r="F1048" s="61">
        <v>2018</v>
      </c>
      <c r="G1048" s="222">
        <v>2021</v>
      </c>
      <c r="H1048" s="474">
        <v>10200000</v>
      </c>
      <c r="I1048" s="474">
        <v>3496925</v>
      </c>
      <c r="J1048" s="474">
        <v>1000000</v>
      </c>
      <c r="K1048" s="474"/>
      <c r="L1048" s="474">
        <v>250000</v>
      </c>
      <c r="M1048" s="474">
        <v>250000</v>
      </c>
      <c r="N1048" s="474">
        <v>250000</v>
      </c>
      <c r="O1048" s="474">
        <v>250000</v>
      </c>
      <c r="P1048" s="62"/>
    </row>
    <row r="1049" spans="1:16" s="224" customFormat="1" ht="45" customHeight="1">
      <c r="A1049" s="61">
        <v>8</v>
      </c>
      <c r="B1049" s="222" t="s">
        <v>219</v>
      </c>
      <c r="C1049" s="64" t="s">
        <v>1849</v>
      </c>
      <c r="D1049" s="255" t="s">
        <v>53</v>
      </c>
      <c r="E1049" s="63" t="s">
        <v>1855</v>
      </c>
      <c r="F1049" s="61">
        <v>2017</v>
      </c>
      <c r="G1049" s="222">
        <v>2021</v>
      </c>
      <c r="H1049" s="474">
        <v>21500000</v>
      </c>
      <c r="I1049" s="474">
        <v>9803360</v>
      </c>
      <c r="J1049" s="474">
        <v>4500000</v>
      </c>
      <c r="K1049" s="474"/>
      <c r="L1049" s="474">
        <v>1125000</v>
      </c>
      <c r="M1049" s="474">
        <v>1125000</v>
      </c>
      <c r="N1049" s="474">
        <v>1125000</v>
      </c>
      <c r="O1049" s="474">
        <v>1125000</v>
      </c>
      <c r="P1049" s="62"/>
    </row>
    <row r="1050" spans="1:16" s="224" customFormat="1" ht="45" customHeight="1">
      <c r="A1050" s="61">
        <v>9</v>
      </c>
      <c r="B1050" s="222" t="s">
        <v>219</v>
      </c>
      <c r="C1050" s="64" t="s">
        <v>1850</v>
      </c>
      <c r="D1050" s="255" t="s">
        <v>53</v>
      </c>
      <c r="E1050" s="63" t="s">
        <v>1855</v>
      </c>
      <c r="F1050" s="61">
        <v>2016</v>
      </c>
      <c r="G1050" s="222">
        <v>2021</v>
      </c>
      <c r="H1050" s="474">
        <v>5100000</v>
      </c>
      <c r="I1050" s="474">
        <v>2725415</v>
      </c>
      <c r="J1050" s="474">
        <v>600000</v>
      </c>
      <c r="K1050" s="474"/>
      <c r="L1050" s="474">
        <v>150000</v>
      </c>
      <c r="M1050" s="474">
        <v>150000</v>
      </c>
      <c r="N1050" s="474">
        <v>150000</v>
      </c>
      <c r="O1050" s="474">
        <v>150000</v>
      </c>
      <c r="P1050" s="62"/>
    </row>
    <row r="1051" spans="1:16" s="224" customFormat="1" ht="45" customHeight="1">
      <c r="A1051" s="222">
        <v>10</v>
      </c>
      <c r="B1051" s="222" t="s">
        <v>219</v>
      </c>
      <c r="C1051" s="256" t="s">
        <v>1851</v>
      </c>
      <c r="D1051" s="255" t="s">
        <v>53</v>
      </c>
      <c r="E1051" s="255" t="s">
        <v>1856</v>
      </c>
      <c r="F1051" s="222">
        <v>2016</v>
      </c>
      <c r="G1051" s="222">
        <v>2021</v>
      </c>
      <c r="H1051" s="455">
        <v>35000000</v>
      </c>
      <c r="I1051" s="455">
        <v>16020423</v>
      </c>
      <c r="J1051" s="455">
        <v>2000000</v>
      </c>
      <c r="K1051" s="455"/>
      <c r="L1051" s="455">
        <v>500000</v>
      </c>
      <c r="M1051" s="455">
        <v>500000</v>
      </c>
      <c r="N1051" s="455">
        <v>500000</v>
      </c>
      <c r="O1051" s="455">
        <v>500000</v>
      </c>
      <c r="P1051" s="288"/>
    </row>
    <row r="1052" spans="1:16" s="224" customFormat="1" ht="45" customHeight="1">
      <c r="A1052" s="61">
        <v>11</v>
      </c>
      <c r="B1052" s="222" t="s">
        <v>219</v>
      </c>
      <c r="C1052" s="64" t="s">
        <v>1852</v>
      </c>
      <c r="D1052" s="255" t="s">
        <v>53</v>
      </c>
      <c r="E1052" s="63" t="s">
        <v>188</v>
      </c>
      <c r="F1052" s="61">
        <v>2014</v>
      </c>
      <c r="G1052" s="222">
        <v>2021</v>
      </c>
      <c r="H1052" s="474">
        <v>22500000</v>
      </c>
      <c r="I1052" s="474">
        <v>19771051</v>
      </c>
      <c r="J1052" s="474">
        <v>1000000</v>
      </c>
      <c r="K1052" s="474"/>
      <c r="L1052" s="474">
        <v>250000</v>
      </c>
      <c r="M1052" s="474">
        <v>250000</v>
      </c>
      <c r="N1052" s="474">
        <v>250000</v>
      </c>
      <c r="O1052" s="474">
        <v>250000</v>
      </c>
      <c r="P1052" s="62"/>
    </row>
    <row r="1053" spans="1:16" s="224" customFormat="1" ht="45" customHeight="1" thickBot="1">
      <c r="A1053" s="225">
        <v>12</v>
      </c>
      <c r="B1053" s="222" t="s">
        <v>219</v>
      </c>
      <c r="C1053" s="261" t="s">
        <v>1853</v>
      </c>
      <c r="D1053" s="350" t="s">
        <v>53</v>
      </c>
      <c r="E1053" s="65" t="s">
        <v>1857</v>
      </c>
      <c r="F1053" s="225">
        <v>2016</v>
      </c>
      <c r="G1053" s="289">
        <v>2021</v>
      </c>
      <c r="H1053" s="456">
        <v>450000</v>
      </c>
      <c r="I1053" s="456">
        <v>238148</v>
      </c>
      <c r="J1053" s="456">
        <v>150000</v>
      </c>
      <c r="K1053" s="456"/>
      <c r="L1053" s="456">
        <v>75000</v>
      </c>
      <c r="M1053" s="456"/>
      <c r="N1053" s="456">
        <v>75000</v>
      </c>
      <c r="O1053" s="456"/>
      <c r="P1053" s="262"/>
    </row>
    <row r="1054" spans="1:16" s="403" customFormat="1" ht="30" customHeight="1" thickBot="1">
      <c r="A1054" s="775" t="s">
        <v>31</v>
      </c>
      <c r="B1054" s="776"/>
      <c r="C1054" s="776"/>
      <c r="D1054" s="776"/>
      <c r="E1054" s="777"/>
      <c r="F1054" s="440"/>
      <c r="G1054" s="440"/>
      <c r="H1054" s="45">
        <f>SUM(H1042:H1053)</f>
        <v>194280000</v>
      </c>
      <c r="I1054" s="45">
        <f t="shared" ref="I1054:O1054" si="42">SUM(I1042:I1053)</f>
        <v>73199915</v>
      </c>
      <c r="J1054" s="45">
        <f t="shared" si="42"/>
        <v>26860000</v>
      </c>
      <c r="K1054" s="45">
        <f t="shared" si="42"/>
        <v>400000</v>
      </c>
      <c r="L1054" s="45">
        <f t="shared" si="42"/>
        <v>6852500</v>
      </c>
      <c r="M1054" s="45">
        <f t="shared" si="42"/>
        <v>6777500</v>
      </c>
      <c r="N1054" s="45">
        <f t="shared" si="42"/>
        <v>6852500</v>
      </c>
      <c r="O1054" s="45">
        <f t="shared" si="42"/>
        <v>6777500</v>
      </c>
      <c r="P1054" s="545"/>
    </row>
    <row r="1055" spans="1:16" ht="16.5" thickBot="1">
      <c r="A1055" s="572"/>
      <c r="B1055" s="123"/>
      <c r="C1055" s="579"/>
      <c r="D1055" s="579"/>
      <c r="E1055" s="579"/>
      <c r="F1055" s="123"/>
      <c r="G1055" s="123"/>
      <c r="H1055" s="505"/>
      <c r="I1055" s="505"/>
      <c r="J1055" s="505"/>
      <c r="K1055" s="505"/>
      <c r="L1055" s="505"/>
      <c r="M1055" s="505"/>
      <c r="N1055" s="505"/>
      <c r="O1055" s="505"/>
      <c r="P1055" s="534"/>
    </row>
    <row r="1056" spans="1:16" ht="30" customHeight="1" thickBot="1">
      <c r="A1056" s="781" t="s">
        <v>2359</v>
      </c>
      <c r="B1056" s="782"/>
      <c r="C1056" s="782"/>
      <c r="D1056" s="782"/>
      <c r="E1056" s="782"/>
      <c r="F1056" s="782"/>
      <c r="G1056" s="782"/>
      <c r="H1056" s="782"/>
      <c r="I1056" s="782"/>
      <c r="J1056" s="782"/>
      <c r="K1056" s="782"/>
      <c r="L1056" s="782"/>
      <c r="M1056" s="782"/>
      <c r="N1056" s="782"/>
      <c r="O1056" s="782"/>
      <c r="P1056" s="783"/>
    </row>
    <row r="1057" spans="1:16" s="224" customFormat="1" ht="51.75" customHeight="1">
      <c r="A1057" s="222">
        <v>1</v>
      </c>
      <c r="B1057" s="222" t="s">
        <v>219</v>
      </c>
      <c r="C1057" s="256" t="s">
        <v>2342</v>
      </c>
      <c r="D1057" s="255" t="s">
        <v>53</v>
      </c>
      <c r="E1057" s="255" t="s">
        <v>2343</v>
      </c>
      <c r="F1057" s="279">
        <v>43175</v>
      </c>
      <c r="G1057" s="279">
        <v>43504</v>
      </c>
      <c r="H1057" s="455">
        <v>18186562.103879999</v>
      </c>
      <c r="I1057" s="455">
        <v>14526715.939364001</v>
      </c>
      <c r="J1057" s="455">
        <v>3659846.1645159982</v>
      </c>
      <c r="K1057" s="455"/>
      <c r="L1057" s="455">
        <v>480051.57624599896</v>
      </c>
      <c r="M1057" s="455">
        <v>0</v>
      </c>
      <c r="N1057" s="455">
        <v>0</v>
      </c>
      <c r="O1057" s="455">
        <v>0</v>
      </c>
      <c r="P1057" s="288" t="s">
        <v>2344</v>
      </c>
    </row>
    <row r="1058" spans="1:16" s="224" customFormat="1" ht="51.75" customHeight="1">
      <c r="A1058" s="61">
        <v>2</v>
      </c>
      <c r="B1058" s="222" t="s">
        <v>219</v>
      </c>
      <c r="C1058" s="64" t="s">
        <v>2345</v>
      </c>
      <c r="D1058" s="255" t="s">
        <v>53</v>
      </c>
      <c r="E1058" s="63" t="s">
        <v>2343</v>
      </c>
      <c r="F1058" s="283">
        <v>43208</v>
      </c>
      <c r="G1058" s="283">
        <v>43567</v>
      </c>
      <c r="H1058" s="474">
        <v>20303309.0616</v>
      </c>
      <c r="I1058" s="474">
        <v>17779771.009943999</v>
      </c>
      <c r="J1058" s="474">
        <v>2523538.0516560003</v>
      </c>
      <c r="K1058" s="474"/>
      <c r="L1058" s="474">
        <v>956833.33508599922</v>
      </c>
      <c r="M1058" s="474">
        <v>0</v>
      </c>
      <c r="N1058" s="474">
        <v>0</v>
      </c>
      <c r="O1058" s="474">
        <v>0</v>
      </c>
      <c r="P1058" s="62" t="s">
        <v>2346</v>
      </c>
    </row>
    <row r="1059" spans="1:16" s="224" customFormat="1" ht="51.75" customHeight="1">
      <c r="A1059" s="61">
        <v>3</v>
      </c>
      <c r="B1059" s="222" t="s">
        <v>219</v>
      </c>
      <c r="C1059" s="64" t="s">
        <v>2347</v>
      </c>
      <c r="D1059" s="255" t="s">
        <v>53</v>
      </c>
      <c r="E1059" s="63" t="s">
        <v>2343</v>
      </c>
      <c r="F1059" s="283">
        <v>43202</v>
      </c>
      <c r="G1059" s="283">
        <v>43561</v>
      </c>
      <c r="H1059" s="474">
        <v>20014206.146999996</v>
      </c>
      <c r="I1059" s="474">
        <v>9168037.2328660004</v>
      </c>
      <c r="J1059" s="474">
        <v>10846168.914133996</v>
      </c>
      <c r="K1059" s="474"/>
      <c r="L1059" s="474">
        <v>73249.955057999119</v>
      </c>
      <c r="M1059" s="474">
        <v>0</v>
      </c>
      <c r="N1059" s="474">
        <v>0</v>
      </c>
      <c r="O1059" s="474">
        <v>0</v>
      </c>
      <c r="P1059" s="62" t="s">
        <v>2346</v>
      </c>
    </row>
    <row r="1060" spans="1:16" s="224" customFormat="1" ht="51.75" customHeight="1">
      <c r="A1060" s="61">
        <v>4</v>
      </c>
      <c r="B1060" s="222" t="s">
        <v>219</v>
      </c>
      <c r="C1060" s="64" t="s">
        <v>2348</v>
      </c>
      <c r="D1060" s="255" t="s">
        <v>53</v>
      </c>
      <c r="E1060" s="63" t="s">
        <v>2343</v>
      </c>
      <c r="F1060" s="283">
        <v>43174</v>
      </c>
      <c r="G1060" s="283">
        <v>43533</v>
      </c>
      <c r="H1060" s="474">
        <v>21627782.8336</v>
      </c>
      <c r="I1060" s="474">
        <v>19423898.307537999</v>
      </c>
      <c r="J1060" s="474">
        <v>2203884.5260620005</v>
      </c>
      <c r="K1060" s="474"/>
      <c r="L1060" s="474">
        <v>751501.10901160166</v>
      </c>
      <c r="M1060" s="474">
        <v>0</v>
      </c>
      <c r="N1060" s="474">
        <v>0</v>
      </c>
      <c r="O1060" s="474">
        <v>0</v>
      </c>
      <c r="P1060" s="62" t="s">
        <v>2346</v>
      </c>
    </row>
    <row r="1061" spans="1:16" s="224" customFormat="1" ht="51.75" customHeight="1">
      <c r="A1061" s="61">
        <v>5</v>
      </c>
      <c r="B1061" s="222" t="s">
        <v>219</v>
      </c>
      <c r="C1061" s="64" t="s">
        <v>2349</v>
      </c>
      <c r="D1061" s="255" t="s">
        <v>53</v>
      </c>
      <c r="E1061" s="63" t="s">
        <v>2350</v>
      </c>
      <c r="F1061" s="283">
        <v>43174</v>
      </c>
      <c r="G1061" s="283">
        <v>43503</v>
      </c>
      <c r="H1061" s="474">
        <v>4225051.3599999994</v>
      </c>
      <c r="I1061" s="474">
        <v>4054801.7741999999</v>
      </c>
      <c r="J1061" s="474">
        <v>170249.58579999954</v>
      </c>
      <c r="K1061" s="474"/>
      <c r="L1061" s="474">
        <v>29182.025400000159</v>
      </c>
      <c r="M1061" s="474">
        <v>0</v>
      </c>
      <c r="N1061" s="474">
        <v>0</v>
      </c>
      <c r="O1061" s="474">
        <v>0</v>
      </c>
      <c r="P1061" s="62" t="s">
        <v>2346</v>
      </c>
    </row>
    <row r="1062" spans="1:16" s="224" customFormat="1" ht="51.75" customHeight="1">
      <c r="A1062" s="61">
        <v>6</v>
      </c>
      <c r="B1062" s="222" t="s">
        <v>219</v>
      </c>
      <c r="C1062" s="64" t="s">
        <v>2351</v>
      </c>
      <c r="D1062" s="255" t="s">
        <v>53</v>
      </c>
      <c r="E1062" s="63" t="s">
        <v>2350</v>
      </c>
      <c r="F1062" s="283">
        <v>43174</v>
      </c>
      <c r="G1062" s="283">
        <v>43623</v>
      </c>
      <c r="H1062" s="474">
        <v>7888300</v>
      </c>
      <c r="I1062" s="474">
        <v>5320781.1053999998</v>
      </c>
      <c r="J1062" s="474">
        <v>2567518.8946000002</v>
      </c>
      <c r="K1062" s="474"/>
      <c r="L1062" s="474">
        <v>825606.08059999999</v>
      </c>
      <c r="M1062" s="474">
        <v>0</v>
      </c>
      <c r="N1062" s="474">
        <v>0</v>
      </c>
      <c r="O1062" s="474">
        <v>0</v>
      </c>
      <c r="P1062" s="62" t="s">
        <v>2346</v>
      </c>
    </row>
    <row r="1063" spans="1:16" s="224" customFormat="1" ht="51.75" customHeight="1">
      <c r="A1063" s="222">
        <v>7</v>
      </c>
      <c r="B1063" s="222" t="s">
        <v>219</v>
      </c>
      <c r="C1063" s="256" t="s">
        <v>2352</v>
      </c>
      <c r="D1063" s="255" t="s">
        <v>53</v>
      </c>
      <c r="E1063" s="255" t="s">
        <v>136</v>
      </c>
      <c r="F1063" s="279">
        <v>43228</v>
      </c>
      <c r="G1063" s="279">
        <v>43797</v>
      </c>
      <c r="H1063" s="455">
        <v>600620</v>
      </c>
      <c r="I1063" s="455">
        <v>0</v>
      </c>
      <c r="J1063" s="455">
        <v>600620</v>
      </c>
      <c r="K1063" s="455"/>
      <c r="L1063" s="455">
        <v>0</v>
      </c>
      <c r="M1063" s="455">
        <v>0</v>
      </c>
      <c r="N1063" s="455">
        <v>0</v>
      </c>
      <c r="O1063" s="455">
        <v>0</v>
      </c>
      <c r="P1063" s="288" t="s">
        <v>969</v>
      </c>
    </row>
    <row r="1064" spans="1:16" s="224" customFormat="1" ht="51.75" customHeight="1">
      <c r="A1064" s="61">
        <v>8</v>
      </c>
      <c r="B1064" s="222" t="s">
        <v>219</v>
      </c>
      <c r="C1064" s="64" t="s">
        <v>2353</v>
      </c>
      <c r="D1064" s="255" t="s">
        <v>53</v>
      </c>
      <c r="E1064" s="63" t="s">
        <v>136</v>
      </c>
      <c r="F1064" s="283">
        <v>43208</v>
      </c>
      <c r="G1064" s="283">
        <v>43657</v>
      </c>
      <c r="H1064" s="474">
        <v>5013820</v>
      </c>
      <c r="I1064" s="474">
        <v>0</v>
      </c>
      <c r="J1064" s="474">
        <v>5013820</v>
      </c>
      <c r="K1064" s="474"/>
      <c r="L1064" s="474">
        <v>0</v>
      </c>
      <c r="M1064" s="474">
        <v>0</v>
      </c>
      <c r="N1064" s="474">
        <v>0</v>
      </c>
      <c r="O1064" s="474">
        <v>0</v>
      </c>
      <c r="P1064" s="62" t="s">
        <v>969</v>
      </c>
    </row>
    <row r="1065" spans="1:16" s="224" customFormat="1" ht="64.5" customHeight="1">
      <c r="A1065" s="61">
        <v>9</v>
      </c>
      <c r="B1065" s="222" t="s">
        <v>219</v>
      </c>
      <c r="C1065" s="64" t="s">
        <v>2354</v>
      </c>
      <c r="D1065" s="255" t="s">
        <v>53</v>
      </c>
      <c r="E1065" s="63" t="s">
        <v>2343</v>
      </c>
      <c r="F1065" s="283">
        <v>43509</v>
      </c>
      <c r="G1065" s="283">
        <v>43868</v>
      </c>
      <c r="H1065" s="474">
        <v>28165575.7128</v>
      </c>
      <c r="I1065" s="474">
        <v>0</v>
      </c>
      <c r="J1065" s="474">
        <v>28165575.7128</v>
      </c>
      <c r="K1065" s="474"/>
      <c r="L1065" s="474">
        <v>1181408.4131899998</v>
      </c>
      <c r="M1065" s="474">
        <v>8108573.5064055603</v>
      </c>
      <c r="N1065" s="474">
        <v>7898503.8769713985</v>
      </c>
      <c r="O1065" s="474">
        <v>7898503.8769713985</v>
      </c>
      <c r="P1065" s="62" t="s">
        <v>969</v>
      </c>
    </row>
    <row r="1066" spans="1:16" s="224" customFormat="1" ht="64.5" customHeight="1">
      <c r="A1066" s="61">
        <v>10</v>
      </c>
      <c r="B1066" s="222" t="s">
        <v>219</v>
      </c>
      <c r="C1066" s="64" t="s">
        <v>2355</v>
      </c>
      <c r="D1066" s="255" t="s">
        <v>53</v>
      </c>
      <c r="E1066" s="63" t="s">
        <v>2343</v>
      </c>
      <c r="F1066" s="283">
        <v>43507</v>
      </c>
      <c r="G1066" s="283">
        <v>43866</v>
      </c>
      <c r="H1066" s="474">
        <v>32642666.908379998</v>
      </c>
      <c r="I1066" s="474">
        <v>0</v>
      </c>
      <c r="J1066" s="474">
        <v>32642666.908379998</v>
      </c>
      <c r="K1066" s="474"/>
      <c r="L1066" s="474">
        <v>7352533.9205280002</v>
      </c>
      <c r="M1066" s="474">
        <v>13073182.766883099</v>
      </c>
      <c r="N1066" s="474">
        <v>6108475.1104844483</v>
      </c>
      <c r="O1066" s="474">
        <v>6108475.1104844483</v>
      </c>
      <c r="P1066" s="62" t="s">
        <v>969</v>
      </c>
    </row>
    <row r="1067" spans="1:16" s="224" customFormat="1" ht="64.5" customHeight="1">
      <c r="A1067" s="61">
        <v>11</v>
      </c>
      <c r="B1067" s="222" t="s">
        <v>219</v>
      </c>
      <c r="C1067" s="64" t="s">
        <v>2356</v>
      </c>
      <c r="D1067" s="255" t="s">
        <v>53</v>
      </c>
      <c r="E1067" s="63" t="s">
        <v>2343</v>
      </c>
      <c r="F1067" s="283">
        <v>43507</v>
      </c>
      <c r="G1067" s="283">
        <v>43866</v>
      </c>
      <c r="H1067" s="474">
        <v>30574203.158799998</v>
      </c>
      <c r="I1067" s="474">
        <v>0</v>
      </c>
      <c r="J1067" s="474">
        <v>30574203.158799998</v>
      </c>
      <c r="K1067" s="474"/>
      <c r="L1067" s="474">
        <v>2923029.5046399999</v>
      </c>
      <c r="M1067" s="474">
        <v>7128552.8119178005</v>
      </c>
      <c r="N1067" s="474">
        <v>7563382.1636686362</v>
      </c>
      <c r="O1067" s="474">
        <v>7563382.1636686362</v>
      </c>
      <c r="P1067" s="62" t="s">
        <v>969</v>
      </c>
    </row>
    <row r="1068" spans="1:16" s="224" customFormat="1" ht="64.5" customHeight="1">
      <c r="A1068" s="61">
        <v>12</v>
      </c>
      <c r="B1068" s="222" t="s">
        <v>219</v>
      </c>
      <c r="C1068" s="64" t="s">
        <v>2357</v>
      </c>
      <c r="D1068" s="255" t="s">
        <v>53</v>
      </c>
      <c r="E1068" s="63" t="s">
        <v>2350</v>
      </c>
      <c r="F1068" s="283">
        <v>43538</v>
      </c>
      <c r="G1068" s="283">
        <v>43957</v>
      </c>
      <c r="H1068" s="474">
        <v>2070900</v>
      </c>
      <c r="I1068" s="474">
        <v>0</v>
      </c>
      <c r="J1068" s="474">
        <v>2070900</v>
      </c>
      <c r="K1068" s="474"/>
      <c r="L1068" s="474">
        <v>14095.099999999999</v>
      </c>
      <c r="M1068" s="474">
        <v>387621.60888888902</v>
      </c>
      <c r="N1068" s="474">
        <v>514354</v>
      </c>
      <c r="O1068" s="474">
        <v>514354</v>
      </c>
      <c r="P1068" s="62" t="s">
        <v>969</v>
      </c>
    </row>
    <row r="1069" spans="1:16" s="224" customFormat="1" ht="64.5" customHeight="1" thickBot="1">
      <c r="A1069" s="225">
        <v>13</v>
      </c>
      <c r="B1069" s="222" t="s">
        <v>219</v>
      </c>
      <c r="C1069" s="261" t="s">
        <v>2358</v>
      </c>
      <c r="D1069" s="350" t="s">
        <v>53</v>
      </c>
      <c r="E1069" s="65" t="s">
        <v>2350</v>
      </c>
      <c r="F1069" s="286">
        <v>43539</v>
      </c>
      <c r="G1069" s="286">
        <v>43958</v>
      </c>
      <c r="H1069" s="456">
        <v>5647480</v>
      </c>
      <c r="I1069" s="456">
        <v>0</v>
      </c>
      <c r="J1069" s="456">
        <v>5647480</v>
      </c>
      <c r="K1069" s="456"/>
      <c r="L1069" s="456">
        <v>293667.0012</v>
      </c>
      <c r="M1069" s="456">
        <v>1900679.0003555601</v>
      </c>
      <c r="N1069" s="456">
        <v>855630</v>
      </c>
      <c r="O1069" s="456">
        <v>855630</v>
      </c>
      <c r="P1069" s="262" t="s">
        <v>969</v>
      </c>
    </row>
    <row r="1070" spans="1:16" s="69" customFormat="1" ht="30" customHeight="1" thickBot="1">
      <c r="A1070" s="775" t="s">
        <v>31</v>
      </c>
      <c r="B1070" s="776"/>
      <c r="C1070" s="776"/>
      <c r="D1070" s="776"/>
      <c r="E1070" s="777"/>
      <c r="F1070" s="440"/>
      <c r="G1070" s="440"/>
      <c r="H1070" s="45">
        <f>SUM(H1057:H1069)</f>
        <v>196960477.28606001</v>
      </c>
      <c r="I1070" s="45">
        <f t="shared" ref="I1070:O1070" si="43">SUM(I1057:I1069)</f>
        <v>70274005.369312003</v>
      </c>
      <c r="J1070" s="45">
        <f t="shared" si="43"/>
        <v>126686471.91674799</v>
      </c>
      <c r="K1070" s="45">
        <f t="shared" si="43"/>
        <v>0</v>
      </c>
      <c r="L1070" s="45">
        <f t="shared" si="43"/>
        <v>14881158.020959599</v>
      </c>
      <c r="M1070" s="45">
        <f t="shared" si="43"/>
        <v>30598609.694450911</v>
      </c>
      <c r="N1070" s="45">
        <f t="shared" si="43"/>
        <v>22940345.151124485</v>
      </c>
      <c r="O1070" s="45">
        <f t="shared" si="43"/>
        <v>22940345.151124485</v>
      </c>
      <c r="P1070" s="543"/>
    </row>
    <row r="1071" spans="1:16" s="69" customFormat="1" ht="15" customHeight="1" thickBot="1">
      <c r="A1071"/>
      <c r="B1071"/>
      <c r="C1071"/>
      <c r="D1071"/>
      <c r="E1071"/>
      <c r="F1071"/>
      <c r="G1071"/>
      <c r="H1071"/>
      <c r="I1071"/>
      <c r="J1071"/>
      <c r="K1071"/>
      <c r="L1071"/>
      <c r="M1071"/>
      <c r="N1071"/>
      <c r="O1071"/>
      <c r="P1071"/>
    </row>
    <row r="1072" spans="1:16" s="441" customFormat="1" ht="53.25" customHeight="1" thickBot="1">
      <c r="A1072" s="784" t="s">
        <v>2313</v>
      </c>
      <c r="B1072" s="785"/>
      <c r="C1072" s="785"/>
      <c r="D1072" s="785"/>
      <c r="E1072" s="785"/>
      <c r="F1072" s="785"/>
      <c r="G1072" s="786"/>
      <c r="H1072" s="504">
        <f>H1070+H1031+H913+H987+H1005+H1019+H974+H960+H930+H947+H1015+H996+H881+H264+H200+H248+H491+H164+H1039+H1054+H234+H256+H78+H11+H214+H312+H346+H739+H774+H865+H847+H720+H150+H457+H447+H635+H485+H852+H469+H115+H782+H646+H796</f>
        <v>84820026804.681885</v>
      </c>
      <c r="I1072" s="504">
        <f>I1070+I1031+I913+I987+I1005+I1019+I974+I960+I930+I947+I1015+I996+I881+I264+I200+I248+I491+I164+I1039+I1054+I234+I256+I78+I11+I214+I312+I346+I739+I774+I865+I847+I720+I150+I457+I447+I635+I485+I852+I469+I115+I782+I646+I796</f>
        <v>30927877689.796299</v>
      </c>
      <c r="J1072" s="504">
        <f>J1070+J1031+J913+J987+J1005+J1019+J974+J960+J930+J947+J1015+J996+J881+J264+J200+J248+J491+J164+J1039+J1054+J234+J256+J78+J11+J214+J312+J346+J739+J774+J865+J847+J720+J150+J457+J447+J635+J485+J852+J469+J115+J782+J646+J796</f>
        <v>9571733390.7393093</v>
      </c>
      <c r="K1072" s="504">
        <f>K1070+K1031+K913+K987+K1005+K1019+K974+K960+K930+K947+K1015+K996+K881+K264+K200+K248+K491+K164+K1039+K1054+K234+K256+K78+K11+K214+K312+K346+K739+K774+K865+K847+K720+K150+K457+K447+K635+K485+K852+K469+K115+K782+K646+K796</f>
        <v>1659664392.1529334</v>
      </c>
      <c r="L1072" s="504"/>
      <c r="M1072" s="504"/>
      <c r="N1072" s="504"/>
      <c r="O1072" s="504"/>
      <c r="P1072" s="570"/>
    </row>
  </sheetData>
  <autoFilter ref="B1:B1072"/>
  <mergeCells count="103">
    <mergeCell ref="A947:E947"/>
    <mergeCell ref="A930:E930"/>
    <mergeCell ref="A960:E960"/>
    <mergeCell ref="A949:P949"/>
    <mergeCell ref="A493:P493"/>
    <mergeCell ref="A487:P487"/>
    <mergeCell ref="A346:G346"/>
    <mergeCell ref="A485:G485"/>
    <mergeCell ref="A635:G635"/>
    <mergeCell ref="A447:G447"/>
    <mergeCell ref="A457:G457"/>
    <mergeCell ref="A883:P883"/>
    <mergeCell ref="A915:P915"/>
    <mergeCell ref="A884:E884"/>
    <mergeCell ref="A913:E913"/>
    <mergeCell ref="A469:G469"/>
    <mergeCell ref="A164:E164"/>
    <mergeCell ref="A491:E491"/>
    <mergeCell ref="A248:E248"/>
    <mergeCell ref="A200:E200"/>
    <mergeCell ref="A312:G312"/>
    <mergeCell ref="A214:G214"/>
    <mergeCell ref="A264:E264"/>
    <mergeCell ref="A202:P202"/>
    <mergeCell ref="A216:P216"/>
    <mergeCell ref="A236:P236"/>
    <mergeCell ref="A258:P258"/>
    <mergeCell ref="A250:P250"/>
    <mergeCell ref="A166:P166"/>
    <mergeCell ref="A256:E256"/>
    <mergeCell ref="A234:E234"/>
    <mergeCell ref="A266:P266"/>
    <mergeCell ref="A314:P314"/>
    <mergeCell ref="A348:P348"/>
    <mergeCell ref="A449:P449"/>
    <mergeCell ref="A459:P459"/>
    <mergeCell ref="A471:P471"/>
    <mergeCell ref="A472:P472"/>
    <mergeCell ref="A460:P460"/>
    <mergeCell ref="A7:P7"/>
    <mergeCell ref="A152:P152"/>
    <mergeCell ref="A1:P2"/>
    <mergeCell ref="A4:A5"/>
    <mergeCell ref="B4:B5"/>
    <mergeCell ref="C4:C5"/>
    <mergeCell ref="D4:D5"/>
    <mergeCell ref="E4:E5"/>
    <mergeCell ref="F4:G4"/>
    <mergeCell ref="H4:H5"/>
    <mergeCell ref="I4:I5"/>
    <mergeCell ref="J4:K4"/>
    <mergeCell ref="L4:O4"/>
    <mergeCell ref="P4:P5"/>
    <mergeCell ref="A11:G11"/>
    <mergeCell ref="A78:E78"/>
    <mergeCell ref="A13:P13"/>
    <mergeCell ref="A8:P8"/>
    <mergeCell ref="A80:P80"/>
    <mergeCell ref="A117:P117"/>
    <mergeCell ref="A150:G150"/>
    <mergeCell ref="A115:G115"/>
    <mergeCell ref="A854:P854"/>
    <mergeCell ref="A850:P850"/>
    <mergeCell ref="A849:P849"/>
    <mergeCell ref="A867:P867"/>
    <mergeCell ref="A637:P637"/>
    <mergeCell ref="A648:P648"/>
    <mergeCell ref="A722:P722"/>
    <mergeCell ref="A741:P741"/>
    <mergeCell ref="A798:P798"/>
    <mergeCell ref="A720:G720"/>
    <mergeCell ref="A847:G847"/>
    <mergeCell ref="A865:G865"/>
    <mergeCell ref="A774:G774"/>
    <mergeCell ref="A739:G739"/>
    <mergeCell ref="A776:G776"/>
    <mergeCell ref="A782:G782"/>
    <mergeCell ref="A852:G852"/>
    <mergeCell ref="A796:G796"/>
    <mergeCell ref="A646:G646"/>
    <mergeCell ref="A784:G784"/>
    <mergeCell ref="A881:E881"/>
    <mergeCell ref="A1017:P1017"/>
    <mergeCell ref="A1041:P1041"/>
    <mergeCell ref="A1056:P1056"/>
    <mergeCell ref="A1072:G1072"/>
    <mergeCell ref="A962:P962"/>
    <mergeCell ref="A976:P976"/>
    <mergeCell ref="A989:P989"/>
    <mergeCell ref="A998:P998"/>
    <mergeCell ref="A1007:P1007"/>
    <mergeCell ref="A1054:E1054"/>
    <mergeCell ref="A1039:E1039"/>
    <mergeCell ref="A996:E996"/>
    <mergeCell ref="A1015:E1015"/>
    <mergeCell ref="A1031:E1031"/>
    <mergeCell ref="A1070:E1070"/>
    <mergeCell ref="A1019:E1019"/>
    <mergeCell ref="A1005:E1005"/>
    <mergeCell ref="A987:E987"/>
    <mergeCell ref="A932:P932"/>
    <mergeCell ref="A1021:E1021"/>
    <mergeCell ref="A974:E974"/>
  </mergeCells>
  <pageMargins left="0" right="0" top="0.42" bottom="0" header="0" footer="0"/>
  <pageSetup paperSize="9" scale="57" fitToHeight="0" orientation="landscape" verticalDpi="4294967294"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54"/>
  <sheetViews>
    <sheetView zoomScale="90" zoomScaleNormal="90" zoomScalePageLayoutView="70" workbookViewId="0">
      <pane ySplit="3" topLeftCell="A4" activePane="bottomLeft" state="frozen"/>
      <selection pane="bottomLeft" activeCell="F21" sqref="F21"/>
    </sheetView>
  </sheetViews>
  <sheetFormatPr defaultRowHeight="15"/>
  <cols>
    <col min="1" max="1" width="7" style="37" customWidth="1"/>
    <col min="2" max="2" width="63.42578125" style="23" customWidth="1"/>
    <col min="3" max="3" width="22" style="23" customWidth="1"/>
    <col min="4" max="4" width="30" style="66" customWidth="1"/>
    <col min="5" max="5" width="28.7109375" style="67" customWidth="1"/>
    <col min="6" max="6" width="32.5703125" style="23" customWidth="1"/>
    <col min="7" max="7" width="20" customWidth="1"/>
    <col min="8" max="8" width="14" customWidth="1"/>
    <col min="9" max="9" width="18" customWidth="1"/>
    <col min="10" max="10" width="6.140625" customWidth="1"/>
  </cols>
  <sheetData>
    <row r="1" spans="1:8" ht="19.5" customHeight="1">
      <c r="A1" s="843" t="s">
        <v>2385</v>
      </c>
      <c r="B1" s="844"/>
      <c r="C1" s="844"/>
      <c r="D1" s="844"/>
      <c r="E1" s="844"/>
      <c r="F1" s="845"/>
    </row>
    <row r="2" spans="1:8" ht="35.25" customHeight="1">
      <c r="A2" s="846"/>
      <c r="B2" s="847"/>
      <c r="C2" s="847"/>
      <c r="D2" s="847"/>
      <c r="E2" s="847"/>
      <c r="F2" s="848"/>
    </row>
    <row r="3" spans="1:8" s="68" customFormat="1" ht="52.5" customHeight="1">
      <c r="A3" s="174" t="s">
        <v>0</v>
      </c>
      <c r="B3" s="83" t="s">
        <v>2311</v>
      </c>
      <c r="C3" s="83" t="s">
        <v>2310</v>
      </c>
      <c r="D3" s="84" t="s">
        <v>6</v>
      </c>
      <c r="E3" s="85" t="s">
        <v>7</v>
      </c>
      <c r="F3" s="175" t="s">
        <v>8</v>
      </c>
    </row>
    <row r="4" spans="1:8" s="176" customFormat="1" ht="27" customHeight="1">
      <c r="A4" s="182">
        <v>1</v>
      </c>
      <c r="B4" s="191" t="s">
        <v>1082</v>
      </c>
      <c r="C4" s="189">
        <v>2</v>
      </c>
      <c r="D4" s="185">
        <v>16098000</v>
      </c>
      <c r="E4" s="185">
        <v>8109238</v>
      </c>
      <c r="F4" s="186">
        <v>1650000</v>
      </c>
    </row>
    <row r="5" spans="1:8" s="176" customFormat="1" ht="27" customHeight="1">
      <c r="A5" s="182">
        <v>2</v>
      </c>
      <c r="B5" s="188" t="s">
        <v>1702</v>
      </c>
      <c r="C5" s="189">
        <v>64</v>
      </c>
      <c r="D5" s="199">
        <v>280172700</v>
      </c>
      <c r="E5" s="199">
        <v>131865990</v>
      </c>
      <c r="F5" s="200">
        <v>140260365</v>
      </c>
    </row>
    <row r="6" spans="1:8" s="176" customFormat="1" ht="27" customHeight="1">
      <c r="A6" s="182">
        <v>3</v>
      </c>
      <c r="B6" s="188" t="s">
        <v>75</v>
      </c>
      <c r="C6" s="189">
        <v>34</v>
      </c>
      <c r="D6" s="185">
        <v>42372979</v>
      </c>
      <c r="E6" s="185">
        <v>17054096</v>
      </c>
      <c r="F6" s="186">
        <v>15951956</v>
      </c>
    </row>
    <row r="7" spans="1:8" s="187" customFormat="1" ht="27" customHeight="1">
      <c r="A7" s="182">
        <v>4</v>
      </c>
      <c r="B7" s="188" t="s">
        <v>591</v>
      </c>
      <c r="C7" s="189">
        <v>32</v>
      </c>
      <c r="D7" s="199">
        <v>17187983000</v>
      </c>
      <c r="E7" s="199">
        <v>4667163000</v>
      </c>
      <c r="F7" s="200">
        <v>176384070.33000001</v>
      </c>
    </row>
    <row r="8" spans="1:8" s="190" customFormat="1" ht="27" customHeight="1">
      <c r="A8" s="182">
        <v>5</v>
      </c>
      <c r="B8" s="188" t="s">
        <v>1866</v>
      </c>
      <c r="C8" s="189">
        <v>11</v>
      </c>
      <c r="D8" s="199">
        <v>3999859461.46</v>
      </c>
      <c r="E8" s="199">
        <v>1301241494.49</v>
      </c>
      <c r="F8" s="200">
        <v>423493037.37</v>
      </c>
    </row>
    <row r="9" spans="1:8" s="190" customFormat="1" ht="27" customHeight="1">
      <c r="A9" s="182">
        <v>6</v>
      </c>
      <c r="B9" s="188" t="s">
        <v>1938</v>
      </c>
      <c r="C9" s="189">
        <v>33</v>
      </c>
      <c r="D9" s="199">
        <v>5256522975</v>
      </c>
      <c r="E9" s="199">
        <v>1231797596</v>
      </c>
      <c r="F9" s="200">
        <v>8085563</v>
      </c>
    </row>
    <row r="10" spans="1:8" s="190" customFormat="1" ht="27" customHeight="1">
      <c r="A10" s="182">
        <v>7</v>
      </c>
      <c r="B10" s="188" t="s">
        <v>1057</v>
      </c>
      <c r="C10" s="189">
        <v>11</v>
      </c>
      <c r="D10" s="185">
        <v>8911110.5800000001</v>
      </c>
      <c r="E10" s="185">
        <v>7037917.8899999997</v>
      </c>
      <c r="F10" s="186">
        <v>1873191</v>
      </c>
    </row>
    <row r="11" spans="1:8" s="190" customFormat="1" ht="27" customHeight="1">
      <c r="A11" s="182">
        <v>8</v>
      </c>
      <c r="B11" s="188" t="s">
        <v>1815</v>
      </c>
      <c r="C11" s="189">
        <v>17</v>
      </c>
      <c r="D11" s="199">
        <v>380094258.23000002</v>
      </c>
      <c r="E11" s="199">
        <v>25162346.68</v>
      </c>
      <c r="F11" s="200">
        <v>27140570</v>
      </c>
    </row>
    <row r="12" spans="1:8" s="193" customFormat="1" ht="27" customHeight="1">
      <c r="A12" s="182">
        <v>9</v>
      </c>
      <c r="B12" s="188" t="s">
        <v>1886</v>
      </c>
      <c r="C12" s="189">
        <v>11</v>
      </c>
      <c r="D12" s="199">
        <v>42774588000</v>
      </c>
      <c r="E12" s="199">
        <v>18081446000</v>
      </c>
      <c r="F12" s="200">
        <v>6267300000</v>
      </c>
    </row>
    <row r="13" spans="1:8" s="190" customFormat="1" ht="27" customHeight="1">
      <c r="A13" s="182">
        <v>10</v>
      </c>
      <c r="B13" s="188" t="s">
        <v>1803</v>
      </c>
      <c r="C13" s="189">
        <v>5</v>
      </c>
      <c r="D13" s="185">
        <v>5837000</v>
      </c>
      <c r="E13" s="185" t="s">
        <v>2410</v>
      </c>
      <c r="F13" s="186">
        <v>5837000</v>
      </c>
    </row>
    <row r="14" spans="1:8" s="193" customFormat="1" ht="27" customHeight="1">
      <c r="A14" s="182">
        <v>11</v>
      </c>
      <c r="B14" s="188" t="s">
        <v>1956</v>
      </c>
      <c r="C14" s="189">
        <v>5</v>
      </c>
      <c r="D14" s="199">
        <v>2100000</v>
      </c>
      <c r="E14" s="199" t="s">
        <v>2410</v>
      </c>
      <c r="F14" s="200">
        <v>2100000</v>
      </c>
      <c r="G14" s="198"/>
      <c r="H14" s="198"/>
    </row>
    <row r="15" spans="1:8" s="193" customFormat="1" ht="27" customHeight="1">
      <c r="A15" s="182">
        <v>12</v>
      </c>
      <c r="B15" s="188" t="s">
        <v>1052</v>
      </c>
      <c r="C15" s="189">
        <v>45</v>
      </c>
      <c r="D15" s="185">
        <v>1074607867</v>
      </c>
      <c r="E15" s="185">
        <v>227595229.63</v>
      </c>
      <c r="F15" s="186">
        <v>161531000</v>
      </c>
    </row>
    <row r="16" spans="1:8" s="190" customFormat="1" ht="27" customHeight="1">
      <c r="A16" s="182">
        <v>13</v>
      </c>
      <c r="B16" s="188" t="s">
        <v>901</v>
      </c>
      <c r="C16" s="189">
        <v>31</v>
      </c>
      <c r="D16" s="199">
        <v>1067461153.8099999</v>
      </c>
      <c r="E16" s="199">
        <v>78948098.239999995</v>
      </c>
      <c r="F16" s="200">
        <v>54182000</v>
      </c>
    </row>
    <row r="17" spans="1:6" s="190" customFormat="1" ht="27" customHeight="1">
      <c r="A17" s="182">
        <v>14</v>
      </c>
      <c r="B17" s="194" t="s">
        <v>1056</v>
      </c>
      <c r="C17" s="195">
        <v>98</v>
      </c>
      <c r="D17" s="196">
        <v>395106524.08999997</v>
      </c>
      <c r="E17" s="196">
        <v>193279984.50999999</v>
      </c>
      <c r="F17" s="197">
        <v>201826539.59</v>
      </c>
    </row>
    <row r="18" spans="1:6" s="190" customFormat="1" ht="27" customHeight="1">
      <c r="A18" s="182">
        <v>15</v>
      </c>
      <c r="B18" s="194" t="s">
        <v>1055</v>
      </c>
      <c r="C18" s="195">
        <v>7</v>
      </c>
      <c r="D18" s="196">
        <v>101628198.63</v>
      </c>
      <c r="E18" s="196">
        <v>39325313.869999997</v>
      </c>
      <c r="F18" s="197">
        <v>73122130.620000005</v>
      </c>
    </row>
    <row r="19" spans="1:6" s="190" customFormat="1" ht="27" customHeight="1">
      <c r="A19" s="182">
        <v>16</v>
      </c>
      <c r="B19" s="191" t="s">
        <v>121</v>
      </c>
      <c r="C19" s="189">
        <v>8</v>
      </c>
      <c r="D19" s="185">
        <v>738588221</v>
      </c>
      <c r="E19" s="185">
        <v>125338221</v>
      </c>
      <c r="F19" s="186">
        <v>492514177</v>
      </c>
    </row>
    <row r="20" spans="1:6" s="181" customFormat="1" ht="27" customHeight="1">
      <c r="A20" s="182">
        <v>17</v>
      </c>
      <c r="B20" s="191" t="s">
        <v>175</v>
      </c>
      <c r="C20" s="192">
        <v>12</v>
      </c>
      <c r="D20" s="185">
        <v>217547597.58000001</v>
      </c>
      <c r="E20" s="185">
        <v>28817064.359999999</v>
      </c>
      <c r="F20" s="186">
        <v>187845533.22</v>
      </c>
    </row>
    <row r="21" spans="1:6" s="202" customFormat="1" ht="27" customHeight="1">
      <c r="A21" s="182">
        <v>18</v>
      </c>
      <c r="B21" s="188" t="s">
        <v>1883</v>
      </c>
      <c r="C21" s="189">
        <v>3</v>
      </c>
      <c r="D21" s="199">
        <v>8928000</v>
      </c>
      <c r="E21" s="199">
        <v>545894.43000000005</v>
      </c>
      <c r="F21" s="200">
        <v>8928000</v>
      </c>
    </row>
    <row r="22" spans="1:6" s="202" customFormat="1" ht="27" customHeight="1">
      <c r="A22" s="182">
        <v>19</v>
      </c>
      <c r="B22" s="191" t="s">
        <v>384</v>
      </c>
      <c r="C22" s="192">
        <v>141</v>
      </c>
      <c r="D22" s="185">
        <v>1518594591.8</v>
      </c>
      <c r="E22" s="185">
        <v>375186926</v>
      </c>
      <c r="F22" s="186">
        <v>163087688</v>
      </c>
    </row>
    <row r="23" spans="1:6" s="203" customFormat="1" ht="27" customHeight="1">
      <c r="A23" s="182">
        <v>20</v>
      </c>
      <c r="B23" s="183" t="s">
        <v>32</v>
      </c>
      <c r="C23" s="184">
        <v>8</v>
      </c>
      <c r="D23" s="185">
        <v>21827000</v>
      </c>
      <c r="E23" s="185">
        <v>577110.24</v>
      </c>
      <c r="F23" s="186">
        <v>1815000</v>
      </c>
    </row>
    <row r="24" spans="1:6" s="204" customFormat="1" ht="27" customHeight="1">
      <c r="A24" s="182">
        <v>21</v>
      </c>
      <c r="B24" s="201" t="s">
        <v>621</v>
      </c>
      <c r="C24" s="189">
        <v>71</v>
      </c>
      <c r="D24" s="185">
        <v>2681181053.2800002</v>
      </c>
      <c r="E24" s="185">
        <v>591561158.65999997</v>
      </c>
      <c r="F24" s="186">
        <v>221096253.49000001</v>
      </c>
    </row>
    <row r="25" spans="1:6" s="202" customFormat="1" ht="27" customHeight="1">
      <c r="A25" s="182">
        <v>22</v>
      </c>
      <c r="B25" s="188" t="s">
        <v>899</v>
      </c>
      <c r="C25" s="189">
        <v>16</v>
      </c>
      <c r="D25" s="199">
        <v>3037026</v>
      </c>
      <c r="E25" s="199" t="s">
        <v>2410</v>
      </c>
      <c r="F25" s="200">
        <v>3037026</v>
      </c>
    </row>
    <row r="26" spans="1:6" s="205" customFormat="1" ht="27" customHeight="1">
      <c r="A26" s="182">
        <v>23</v>
      </c>
      <c r="B26" s="201" t="s">
        <v>812</v>
      </c>
      <c r="C26" s="189">
        <v>32</v>
      </c>
      <c r="D26" s="185">
        <v>401563924.29000002</v>
      </c>
      <c r="E26" s="185">
        <v>183399722.09</v>
      </c>
      <c r="F26" s="186">
        <v>218164202.19999999</v>
      </c>
    </row>
    <row r="27" spans="1:6" s="206" customFormat="1" ht="27" customHeight="1">
      <c r="A27" s="182">
        <v>24</v>
      </c>
      <c r="B27" s="188" t="s">
        <v>59</v>
      </c>
      <c r="C27" s="189">
        <v>5</v>
      </c>
      <c r="D27" s="185">
        <v>51780000</v>
      </c>
      <c r="E27" s="185">
        <v>13184565</v>
      </c>
      <c r="F27" s="186">
        <v>8591320</v>
      </c>
    </row>
    <row r="28" spans="1:6" s="207" customFormat="1" ht="27" customHeight="1">
      <c r="A28" s="182">
        <v>25</v>
      </c>
      <c r="B28" s="177" t="s">
        <v>30</v>
      </c>
      <c r="C28" s="178">
        <v>11</v>
      </c>
      <c r="D28" s="179">
        <v>163627000</v>
      </c>
      <c r="E28" s="179">
        <v>10842511.470000001</v>
      </c>
      <c r="F28" s="180">
        <v>549000</v>
      </c>
    </row>
    <row r="29" spans="1:6" s="202" customFormat="1" ht="27" customHeight="1">
      <c r="A29" s="182">
        <v>26</v>
      </c>
      <c r="B29" s="188" t="s">
        <v>788</v>
      </c>
      <c r="C29" s="189">
        <v>48</v>
      </c>
      <c r="D29" s="199">
        <v>2442105634.6399999</v>
      </c>
      <c r="E29" s="199">
        <v>1571006060.6600001</v>
      </c>
      <c r="F29" s="200" t="s">
        <v>2410</v>
      </c>
    </row>
    <row r="30" spans="1:6" s="202" customFormat="1" ht="27" customHeight="1">
      <c r="A30" s="182">
        <v>27</v>
      </c>
      <c r="B30" s="188" t="s">
        <v>2406</v>
      </c>
      <c r="C30" s="189">
        <v>1</v>
      </c>
      <c r="D30" s="185">
        <v>1958000</v>
      </c>
      <c r="E30" s="185" t="s">
        <v>2410</v>
      </c>
      <c r="F30" s="186">
        <v>1958000</v>
      </c>
    </row>
    <row r="31" spans="1:6" s="208" customFormat="1" ht="27" customHeight="1">
      <c r="A31" s="182">
        <v>28</v>
      </c>
      <c r="B31" s="188" t="s">
        <v>811</v>
      </c>
      <c r="C31" s="189">
        <v>10</v>
      </c>
      <c r="D31" s="185">
        <v>126606950</v>
      </c>
      <c r="E31" s="185">
        <v>40963750</v>
      </c>
      <c r="F31" s="186">
        <v>21231167</v>
      </c>
    </row>
    <row r="32" spans="1:6" s="202" customFormat="1" ht="27" customHeight="1">
      <c r="A32" s="182">
        <v>29</v>
      </c>
      <c r="B32" s="188" t="s">
        <v>2330</v>
      </c>
      <c r="C32" s="189">
        <v>13</v>
      </c>
      <c r="D32" s="199">
        <v>71860000</v>
      </c>
      <c r="E32" s="199">
        <v>31025000</v>
      </c>
      <c r="F32" s="200">
        <v>26342000</v>
      </c>
    </row>
    <row r="33" spans="1:6" s="202" customFormat="1" ht="27" customHeight="1">
      <c r="A33" s="182">
        <v>30</v>
      </c>
      <c r="B33" s="188" t="s">
        <v>2194</v>
      </c>
      <c r="C33" s="189">
        <v>28</v>
      </c>
      <c r="D33" s="185">
        <v>506442000</v>
      </c>
      <c r="E33" s="185">
        <v>377878000</v>
      </c>
      <c r="F33" s="186">
        <v>47356000</v>
      </c>
    </row>
    <row r="34" spans="1:6" s="209" customFormat="1" ht="27" customHeight="1">
      <c r="A34" s="182">
        <v>31</v>
      </c>
      <c r="B34" s="188" t="s">
        <v>2095</v>
      </c>
      <c r="C34" s="189">
        <v>14</v>
      </c>
      <c r="D34" s="199">
        <v>1078730550</v>
      </c>
      <c r="E34" s="199">
        <v>652940000</v>
      </c>
      <c r="F34" s="200">
        <v>127000000</v>
      </c>
    </row>
    <row r="35" spans="1:6" s="209" customFormat="1" ht="27" customHeight="1">
      <c r="A35" s="182">
        <v>32</v>
      </c>
      <c r="B35" s="188" t="s">
        <v>2312</v>
      </c>
      <c r="C35" s="189">
        <v>17</v>
      </c>
      <c r="D35" s="185">
        <v>802091000</v>
      </c>
      <c r="E35" s="185">
        <v>601402000</v>
      </c>
      <c r="F35" s="186">
        <v>54020000</v>
      </c>
    </row>
    <row r="36" spans="1:6" s="209" customFormat="1" ht="27" customHeight="1">
      <c r="A36" s="182">
        <v>33</v>
      </c>
      <c r="B36" s="188" t="s">
        <v>2123</v>
      </c>
      <c r="C36" s="189">
        <v>10</v>
      </c>
      <c r="D36" s="185">
        <v>207274000</v>
      </c>
      <c r="E36" s="185">
        <v>117227000</v>
      </c>
      <c r="F36" s="186">
        <v>50785000</v>
      </c>
    </row>
    <row r="37" spans="1:6" s="209" customFormat="1" ht="27" customHeight="1">
      <c r="A37" s="182">
        <v>34</v>
      </c>
      <c r="B37" s="183" t="s">
        <v>2135</v>
      </c>
      <c r="C37" s="184">
        <v>11</v>
      </c>
      <c r="D37" s="196">
        <v>308851000</v>
      </c>
      <c r="E37" s="196">
        <v>166721894</v>
      </c>
      <c r="F37" s="197">
        <v>19502000</v>
      </c>
    </row>
    <row r="38" spans="1:6" s="210" customFormat="1" ht="27" customHeight="1">
      <c r="A38" s="182">
        <v>35</v>
      </c>
      <c r="B38" s="188" t="s">
        <v>2174</v>
      </c>
      <c r="C38" s="189">
        <v>10</v>
      </c>
      <c r="D38" s="185">
        <v>117716000</v>
      </c>
      <c r="E38" s="185">
        <v>66027000</v>
      </c>
      <c r="F38" s="186">
        <v>21590000</v>
      </c>
    </row>
    <row r="39" spans="1:6" s="211" customFormat="1" ht="27" customHeight="1">
      <c r="A39" s="182">
        <v>36</v>
      </c>
      <c r="B39" s="188" t="s">
        <v>2040</v>
      </c>
      <c r="C39" s="189">
        <v>6</v>
      </c>
      <c r="D39" s="199">
        <v>94553000</v>
      </c>
      <c r="E39" s="199">
        <v>78926300</v>
      </c>
      <c r="F39" s="200">
        <v>15000000</v>
      </c>
    </row>
    <row r="40" spans="1:6" s="212" customFormat="1" ht="27" customHeight="1">
      <c r="A40" s="182">
        <v>37</v>
      </c>
      <c r="B40" s="188" t="s">
        <v>2152</v>
      </c>
      <c r="C40" s="189">
        <v>6</v>
      </c>
      <c r="D40" s="185">
        <v>191079000</v>
      </c>
      <c r="E40" s="185">
        <v>83114657.209999993</v>
      </c>
      <c r="F40" s="186">
        <v>34000000</v>
      </c>
    </row>
    <row r="41" spans="1:6" s="212" customFormat="1" ht="27" customHeight="1">
      <c r="A41" s="182">
        <v>38</v>
      </c>
      <c r="B41" s="188" t="s">
        <v>2052</v>
      </c>
      <c r="C41" s="189">
        <v>7</v>
      </c>
      <c r="D41" s="199">
        <v>266665000</v>
      </c>
      <c r="E41" s="199">
        <v>89260950</v>
      </c>
      <c r="F41" s="200">
        <v>28122000</v>
      </c>
    </row>
    <row r="42" spans="1:6" s="204" customFormat="1" ht="27" customHeight="1">
      <c r="A42" s="182">
        <v>39</v>
      </c>
      <c r="B42" s="183" t="s">
        <v>2149</v>
      </c>
      <c r="C42" s="184">
        <v>1</v>
      </c>
      <c r="D42" s="196">
        <v>69344183</v>
      </c>
      <c r="E42" s="196">
        <v>40234709</v>
      </c>
      <c r="F42" s="197">
        <v>29109474</v>
      </c>
    </row>
    <row r="43" spans="1:6" s="204" customFormat="1" ht="27" customHeight="1">
      <c r="A43" s="182">
        <v>40</v>
      </c>
      <c r="B43" s="213" t="s">
        <v>2295</v>
      </c>
      <c r="C43" s="214">
        <v>9</v>
      </c>
      <c r="D43" s="215">
        <v>111972000</v>
      </c>
      <c r="E43" s="215" t="s">
        <v>2410</v>
      </c>
      <c r="F43" s="216">
        <v>57320000</v>
      </c>
    </row>
    <row r="44" spans="1:6" s="204" customFormat="1" ht="27" customHeight="1">
      <c r="A44" s="182">
        <v>41</v>
      </c>
      <c r="B44" s="188" t="s">
        <v>1858</v>
      </c>
      <c r="C44" s="189">
        <v>4</v>
      </c>
      <c r="D44" s="199">
        <v>33048368</v>
      </c>
      <c r="E44" s="199">
        <v>10350970</v>
      </c>
      <c r="F44" s="200">
        <v>3745655</v>
      </c>
    </row>
    <row r="45" spans="1:6" s="204" customFormat="1" ht="27" customHeight="1">
      <c r="A45" s="182">
        <v>42</v>
      </c>
      <c r="B45" s="188" t="s">
        <v>1841</v>
      </c>
      <c r="C45" s="189">
        <v>12</v>
      </c>
      <c r="D45" s="199">
        <v>194280000</v>
      </c>
      <c r="E45" s="199">
        <v>73199915</v>
      </c>
      <c r="F45" s="200">
        <v>26860000</v>
      </c>
    </row>
    <row r="46" spans="1:6" s="217" customFormat="1" ht="27" customHeight="1" thickBot="1">
      <c r="A46" s="182">
        <v>43</v>
      </c>
      <c r="B46" s="188" t="s">
        <v>2359</v>
      </c>
      <c r="C46" s="189">
        <v>13</v>
      </c>
      <c r="D46" s="199">
        <v>196960477.28999999</v>
      </c>
      <c r="E46" s="199">
        <v>70274005.370000005</v>
      </c>
      <c r="F46" s="200">
        <v>126686471.92</v>
      </c>
    </row>
    <row r="47" spans="1:6" s="70" customFormat="1" ht="70.5" customHeight="1" thickBot="1">
      <c r="A47" s="841" t="s">
        <v>2313</v>
      </c>
      <c r="B47" s="842"/>
      <c r="C47" s="82">
        <v>933</v>
      </c>
      <c r="D47" s="89">
        <v>85221554804.679993</v>
      </c>
      <c r="E47" s="91">
        <v>31410031689.799999</v>
      </c>
      <c r="F47" s="90">
        <v>9556993390.7399998</v>
      </c>
    </row>
    <row r="49" spans="4:8">
      <c r="D49" s="115"/>
      <c r="E49" s="115"/>
      <c r="F49" s="115"/>
    </row>
    <row r="51" spans="4:8">
      <c r="E51" s="115"/>
    </row>
    <row r="54" spans="4:8">
      <c r="D54" s="115"/>
      <c r="E54" s="115"/>
      <c r="F54" s="115"/>
      <c r="G54" s="116"/>
      <c r="H54" s="116"/>
    </row>
  </sheetData>
  <autoFilter ref="B1:B46"/>
  <mergeCells count="2">
    <mergeCell ref="A47:B47"/>
    <mergeCell ref="A1:F2"/>
  </mergeCells>
  <pageMargins left="0.43307086614173229" right="0.31496062992125984" top="0.51181102362204722" bottom="0.31496062992125984" header="0.31496062992125984" footer="0.31496062992125984"/>
  <pageSetup paperSize="9" scale="75" fitToHeight="0"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V636"/>
  <sheetViews>
    <sheetView view="pageBreakPreview" zoomScale="60" zoomScaleNormal="85" zoomScalePageLayoutView="70" workbookViewId="0">
      <pane ySplit="4" topLeftCell="A5" activePane="bottomLeft" state="frozen"/>
      <selection pane="bottomLeft" activeCell="A609" sqref="A609:P609"/>
    </sheetView>
  </sheetViews>
  <sheetFormatPr defaultRowHeight="15"/>
  <cols>
    <col min="1" max="1" width="3.7109375" style="23" customWidth="1"/>
    <col min="2" max="2" width="11.140625" style="23" customWidth="1"/>
    <col min="3" max="3" width="48" style="571" customWidth="1"/>
    <col min="4" max="4" width="15.7109375" style="23" customWidth="1"/>
    <col min="5" max="5" width="19.7109375" style="571" customWidth="1"/>
    <col min="6" max="7" width="10.85546875" style="23" customWidth="1"/>
    <col min="8" max="15" width="15.85546875" style="750" customWidth="1"/>
    <col min="16" max="16" width="19.5703125" style="571" customWidth="1"/>
    <col min="17" max="20" width="0" hidden="1" customWidth="1"/>
  </cols>
  <sheetData>
    <row r="1" spans="1:16" ht="32.25" customHeight="1">
      <c r="A1" s="887" t="s">
        <v>2387</v>
      </c>
      <c r="B1" s="887"/>
      <c r="C1" s="887"/>
      <c r="D1" s="887"/>
      <c r="E1" s="887"/>
      <c r="F1" s="887"/>
      <c r="G1" s="887"/>
      <c r="H1" s="887"/>
      <c r="I1" s="887"/>
      <c r="J1" s="887"/>
      <c r="K1" s="887"/>
      <c r="L1" s="887"/>
      <c r="M1" s="887"/>
      <c r="N1" s="887"/>
      <c r="O1" s="887"/>
      <c r="P1" s="887"/>
    </row>
    <row r="2" spans="1:16" ht="15" customHeight="1">
      <c r="A2" s="887"/>
      <c r="B2" s="887"/>
      <c r="C2" s="887"/>
      <c r="D2" s="887"/>
      <c r="E2" s="887"/>
      <c r="F2" s="887"/>
      <c r="G2" s="887"/>
      <c r="H2" s="887"/>
      <c r="I2" s="887"/>
      <c r="J2" s="887"/>
      <c r="K2" s="887"/>
      <c r="L2" s="887"/>
      <c r="M2" s="887"/>
      <c r="N2" s="887"/>
      <c r="O2" s="887"/>
      <c r="P2" s="887"/>
    </row>
    <row r="3" spans="1:16" s="221" customFormat="1" ht="42" customHeight="1">
      <c r="A3" s="888" t="s">
        <v>0</v>
      </c>
      <c r="B3" s="884" t="s">
        <v>1</v>
      </c>
      <c r="C3" s="884" t="s">
        <v>2</v>
      </c>
      <c r="D3" s="888" t="s">
        <v>3</v>
      </c>
      <c r="E3" s="884" t="s">
        <v>4</v>
      </c>
      <c r="F3" s="888" t="s">
        <v>5</v>
      </c>
      <c r="G3" s="888"/>
      <c r="H3" s="889" t="s">
        <v>6</v>
      </c>
      <c r="I3" s="890" t="s">
        <v>7</v>
      </c>
      <c r="J3" s="889" t="s">
        <v>8</v>
      </c>
      <c r="K3" s="889"/>
      <c r="L3" s="890" t="s">
        <v>11</v>
      </c>
      <c r="M3" s="890"/>
      <c r="N3" s="890"/>
      <c r="O3" s="890"/>
      <c r="P3" s="884" t="s">
        <v>16</v>
      </c>
    </row>
    <row r="4" spans="1:16" s="221" customFormat="1" ht="38.25" customHeight="1">
      <c r="A4" s="888"/>
      <c r="B4" s="884"/>
      <c r="C4" s="884"/>
      <c r="D4" s="888"/>
      <c r="E4" s="884"/>
      <c r="F4" s="773" t="s">
        <v>17</v>
      </c>
      <c r="G4" s="94" t="s">
        <v>18</v>
      </c>
      <c r="H4" s="889"/>
      <c r="I4" s="890"/>
      <c r="J4" s="774" t="s">
        <v>9</v>
      </c>
      <c r="K4" s="774" t="s">
        <v>10</v>
      </c>
      <c r="L4" s="774" t="s">
        <v>12</v>
      </c>
      <c r="M4" s="774" t="s">
        <v>13</v>
      </c>
      <c r="N4" s="774" t="s">
        <v>14</v>
      </c>
      <c r="O4" s="774" t="s">
        <v>15</v>
      </c>
      <c r="P4" s="884"/>
    </row>
    <row r="5" spans="1:16" ht="13.5" customHeight="1" thickBot="1">
      <c r="A5"/>
      <c r="B5"/>
      <c r="C5"/>
      <c r="D5"/>
      <c r="E5"/>
      <c r="F5"/>
      <c r="G5"/>
      <c r="H5"/>
      <c r="I5"/>
      <c r="J5"/>
      <c r="K5"/>
      <c r="L5"/>
      <c r="M5"/>
      <c r="N5"/>
      <c r="O5"/>
      <c r="P5"/>
    </row>
    <row r="6" spans="1:16" s="1" customFormat="1" ht="48.75" customHeight="1" thickBot="1">
      <c r="A6" s="781" t="s">
        <v>177</v>
      </c>
      <c r="B6" s="885"/>
      <c r="C6" s="885"/>
      <c r="D6" s="885"/>
      <c r="E6" s="885"/>
      <c r="F6" s="885"/>
      <c r="G6" s="885"/>
      <c r="H6" s="885"/>
      <c r="I6" s="885"/>
      <c r="J6" s="885"/>
      <c r="K6" s="885"/>
      <c r="L6" s="885"/>
      <c r="M6" s="885"/>
      <c r="N6" s="885"/>
      <c r="O6" s="885"/>
      <c r="P6" s="886"/>
    </row>
    <row r="7" spans="1:16" s="1" customFormat="1" ht="55.5" customHeight="1">
      <c r="A7" s="351">
        <v>1</v>
      </c>
      <c r="B7" s="375" t="s">
        <v>60</v>
      </c>
      <c r="C7" s="347" t="s">
        <v>179</v>
      </c>
      <c r="D7" s="277" t="s">
        <v>180</v>
      </c>
      <c r="E7" s="277" t="s">
        <v>179</v>
      </c>
      <c r="F7" s="277">
        <v>2019</v>
      </c>
      <c r="G7" s="352">
        <v>2019</v>
      </c>
      <c r="H7" s="348">
        <v>231500</v>
      </c>
      <c r="I7" s="694" t="s">
        <v>178</v>
      </c>
      <c r="J7" s="695">
        <v>231500</v>
      </c>
      <c r="K7" s="694" t="s">
        <v>178</v>
      </c>
      <c r="L7" s="694">
        <v>57875</v>
      </c>
      <c r="M7" s="694">
        <v>57875</v>
      </c>
      <c r="N7" s="696">
        <v>57875</v>
      </c>
      <c r="O7" s="696">
        <v>57875</v>
      </c>
      <c r="P7" s="353" t="s">
        <v>178</v>
      </c>
    </row>
    <row r="8" spans="1:16" s="1" customFormat="1" ht="55.5" customHeight="1">
      <c r="A8" s="341">
        <v>2</v>
      </c>
      <c r="B8" s="375" t="s">
        <v>60</v>
      </c>
      <c r="C8" s="64" t="s">
        <v>181</v>
      </c>
      <c r="D8" s="63" t="s">
        <v>180</v>
      </c>
      <c r="E8" s="63" t="s">
        <v>181</v>
      </c>
      <c r="F8" s="63">
        <v>2019</v>
      </c>
      <c r="G8" s="61">
        <v>2019</v>
      </c>
      <c r="H8" s="259">
        <v>1511500</v>
      </c>
      <c r="I8" s="646" t="s">
        <v>178</v>
      </c>
      <c r="J8" s="644">
        <v>1511500</v>
      </c>
      <c r="K8" s="644" t="s">
        <v>178</v>
      </c>
      <c r="L8" s="644">
        <v>377875</v>
      </c>
      <c r="M8" s="644">
        <v>377875</v>
      </c>
      <c r="N8" s="644">
        <v>377875</v>
      </c>
      <c r="O8" s="644">
        <v>377875</v>
      </c>
      <c r="P8" s="343" t="s">
        <v>178</v>
      </c>
    </row>
    <row r="9" spans="1:16" s="1" customFormat="1" ht="55.5" customHeight="1">
      <c r="A9" s="341">
        <v>3</v>
      </c>
      <c r="B9" s="375" t="s">
        <v>60</v>
      </c>
      <c r="C9" s="64" t="s">
        <v>182</v>
      </c>
      <c r="D9" s="63" t="s">
        <v>180</v>
      </c>
      <c r="E9" s="63" t="s">
        <v>182</v>
      </c>
      <c r="F9" s="63">
        <v>2019</v>
      </c>
      <c r="G9" s="61">
        <v>2019</v>
      </c>
      <c r="H9" s="259">
        <v>1360000</v>
      </c>
      <c r="I9" s="646" t="s">
        <v>178</v>
      </c>
      <c r="J9" s="644">
        <v>1360000</v>
      </c>
      <c r="K9" s="644" t="s">
        <v>178</v>
      </c>
      <c r="L9" s="644">
        <v>340000</v>
      </c>
      <c r="M9" s="644">
        <v>340000</v>
      </c>
      <c r="N9" s="644">
        <v>340000</v>
      </c>
      <c r="O9" s="644">
        <v>340000</v>
      </c>
      <c r="P9" s="343" t="s">
        <v>178</v>
      </c>
    </row>
    <row r="10" spans="1:16" s="1" customFormat="1" ht="55.5" customHeight="1">
      <c r="A10" s="341">
        <v>4</v>
      </c>
      <c r="B10" s="375" t="s">
        <v>60</v>
      </c>
      <c r="C10" s="64" t="s">
        <v>183</v>
      </c>
      <c r="D10" s="63" t="s">
        <v>180</v>
      </c>
      <c r="E10" s="63" t="s">
        <v>183</v>
      </c>
      <c r="F10" s="63">
        <v>2019</v>
      </c>
      <c r="G10" s="61">
        <v>2019</v>
      </c>
      <c r="H10" s="259">
        <v>600000</v>
      </c>
      <c r="I10" s="646" t="s">
        <v>178</v>
      </c>
      <c r="J10" s="644">
        <v>600000</v>
      </c>
      <c r="K10" s="644" t="s">
        <v>178</v>
      </c>
      <c r="L10" s="644">
        <v>150000</v>
      </c>
      <c r="M10" s="644">
        <v>150000</v>
      </c>
      <c r="N10" s="644">
        <v>150000</v>
      </c>
      <c r="O10" s="644">
        <v>150000</v>
      </c>
      <c r="P10" s="343" t="s">
        <v>178</v>
      </c>
    </row>
    <row r="11" spans="1:16" s="1" customFormat="1" ht="55.5" customHeight="1">
      <c r="A11" s="341">
        <v>5</v>
      </c>
      <c r="B11" s="375" t="s">
        <v>60</v>
      </c>
      <c r="C11" s="64" t="s">
        <v>184</v>
      </c>
      <c r="D11" s="63" t="s">
        <v>180</v>
      </c>
      <c r="E11" s="63" t="s">
        <v>184</v>
      </c>
      <c r="F11" s="63">
        <v>2019</v>
      </c>
      <c r="G11" s="61">
        <v>2019</v>
      </c>
      <c r="H11" s="259">
        <v>1356950.77</v>
      </c>
      <c r="I11" s="646">
        <v>550735.02</v>
      </c>
      <c r="J11" s="644">
        <v>4000000</v>
      </c>
      <c r="K11" s="644" t="s">
        <v>178</v>
      </c>
      <c r="L11" s="644">
        <v>801952.5</v>
      </c>
      <c r="M11" s="644">
        <v>1198047.5</v>
      </c>
      <c r="N11" s="644">
        <v>1000000</v>
      </c>
      <c r="O11" s="644">
        <v>1000000</v>
      </c>
      <c r="P11" s="354" t="s">
        <v>178</v>
      </c>
    </row>
    <row r="12" spans="1:16" s="1" customFormat="1" ht="55.5" customHeight="1" thickBot="1">
      <c r="A12" s="344">
        <v>6</v>
      </c>
      <c r="B12" s="375" t="s">
        <v>60</v>
      </c>
      <c r="C12" s="261" t="s">
        <v>185</v>
      </c>
      <c r="D12" s="65" t="s">
        <v>180</v>
      </c>
      <c r="E12" s="65" t="s">
        <v>185</v>
      </c>
      <c r="F12" s="65">
        <v>2019</v>
      </c>
      <c r="G12" s="225">
        <v>2019</v>
      </c>
      <c r="H12" s="336">
        <v>1000000</v>
      </c>
      <c r="I12" s="697">
        <v>586241.39</v>
      </c>
      <c r="J12" s="645">
        <v>1000000</v>
      </c>
      <c r="K12" s="645" t="s">
        <v>178</v>
      </c>
      <c r="L12" s="645">
        <v>250000</v>
      </c>
      <c r="M12" s="645">
        <v>250000</v>
      </c>
      <c r="N12" s="645">
        <v>250000</v>
      </c>
      <c r="O12" s="645">
        <v>250000</v>
      </c>
      <c r="P12" s="365" t="s">
        <v>178</v>
      </c>
    </row>
    <row r="13" spans="1:16" s="13" customFormat="1" ht="48.75" customHeight="1" thickBot="1">
      <c r="A13" s="858" t="s">
        <v>31</v>
      </c>
      <c r="B13" s="859"/>
      <c r="C13" s="859"/>
      <c r="D13" s="859"/>
      <c r="E13" s="859"/>
      <c r="F13" s="859"/>
      <c r="G13" s="860"/>
      <c r="H13" s="733">
        <f>SUM(H7:H12)</f>
        <v>6059950.7699999996</v>
      </c>
      <c r="I13" s="734">
        <f>SUM(I11:I12)</f>
        <v>1136976.4100000001</v>
      </c>
      <c r="J13" s="735">
        <f>SUM(J7:J12)</f>
        <v>8703000</v>
      </c>
      <c r="K13" s="735"/>
      <c r="L13" s="733">
        <f>SUM(L7:L12)</f>
        <v>1977702.5</v>
      </c>
      <c r="M13" s="735">
        <f>SUM(M7:M12)</f>
        <v>2373797.5</v>
      </c>
      <c r="N13" s="735">
        <f>SUM(N7:N12)</f>
        <v>2175750</v>
      </c>
      <c r="O13" s="735">
        <f>SUM(O7:O12)</f>
        <v>2175750</v>
      </c>
      <c r="P13" s="24"/>
    </row>
    <row r="14" spans="1:16" s="1" customFormat="1" ht="13.5" customHeight="1" thickBot="1">
      <c r="A14"/>
      <c r="B14"/>
      <c r="C14"/>
      <c r="D14"/>
      <c r="E14"/>
      <c r="F14"/>
      <c r="G14"/>
      <c r="H14"/>
      <c r="I14"/>
      <c r="J14"/>
      <c r="K14"/>
      <c r="L14"/>
      <c r="M14"/>
      <c r="N14"/>
      <c r="O14"/>
      <c r="P14"/>
    </row>
    <row r="15" spans="1:16" s="1" customFormat="1" ht="52.5" customHeight="1" thickBot="1">
      <c r="A15" s="781" t="s">
        <v>186</v>
      </c>
      <c r="B15" s="782"/>
      <c r="C15" s="782"/>
      <c r="D15" s="782"/>
      <c r="E15" s="782"/>
      <c r="F15" s="782"/>
      <c r="G15" s="782"/>
      <c r="H15" s="782"/>
      <c r="I15" s="782"/>
      <c r="J15" s="782"/>
      <c r="K15" s="782"/>
      <c r="L15" s="782"/>
      <c r="M15" s="782"/>
      <c r="N15" s="782"/>
      <c r="O15" s="782"/>
      <c r="P15" s="783"/>
    </row>
    <row r="16" spans="1:16" s="1" customFormat="1" ht="75" customHeight="1">
      <c r="A16" s="375">
        <v>1</v>
      </c>
      <c r="B16" s="375" t="s">
        <v>60</v>
      </c>
      <c r="C16" s="256" t="s">
        <v>187</v>
      </c>
      <c r="D16" s="375" t="s">
        <v>165</v>
      </c>
      <c r="E16" s="375" t="s">
        <v>188</v>
      </c>
      <c r="F16" s="278">
        <v>43494</v>
      </c>
      <c r="G16" s="278">
        <v>43816</v>
      </c>
      <c r="H16" s="631">
        <v>9234804.1099999994</v>
      </c>
      <c r="I16" s="698" t="s">
        <v>189</v>
      </c>
      <c r="J16" s="698">
        <v>9234804.1099999994</v>
      </c>
      <c r="K16" s="698" t="s">
        <v>190</v>
      </c>
      <c r="L16" s="698">
        <v>1398821.03</v>
      </c>
      <c r="M16" s="698">
        <v>2611994.36</v>
      </c>
      <c r="N16" s="698">
        <v>2611994.36</v>
      </c>
      <c r="O16" s="698">
        <v>2611994.36</v>
      </c>
      <c r="P16" s="375" t="s">
        <v>189</v>
      </c>
    </row>
    <row r="17" spans="1:16" s="1" customFormat="1" ht="75" customHeight="1">
      <c r="A17" s="377">
        <v>2</v>
      </c>
      <c r="B17" s="375" t="s">
        <v>60</v>
      </c>
      <c r="C17" s="64" t="s">
        <v>191</v>
      </c>
      <c r="D17" s="377" t="s">
        <v>165</v>
      </c>
      <c r="E17" s="377" t="s">
        <v>136</v>
      </c>
      <c r="F17" s="282">
        <v>43486</v>
      </c>
      <c r="G17" s="282">
        <v>43785</v>
      </c>
      <c r="H17" s="625">
        <v>1143509.22</v>
      </c>
      <c r="I17" s="699" t="s">
        <v>189</v>
      </c>
      <c r="J17" s="699">
        <v>1143509.22</v>
      </c>
      <c r="K17" s="699" t="s">
        <v>190</v>
      </c>
      <c r="L17" s="699">
        <v>438924.94</v>
      </c>
      <c r="M17" s="699">
        <v>234861.42</v>
      </c>
      <c r="N17" s="699">
        <v>234861.42</v>
      </c>
      <c r="O17" s="699">
        <v>234861.42</v>
      </c>
      <c r="P17" s="377" t="s">
        <v>189</v>
      </c>
    </row>
    <row r="18" spans="1:16" s="379" customFormat="1" ht="75" customHeight="1">
      <c r="A18" s="377">
        <v>3</v>
      </c>
      <c r="B18" s="375" t="s">
        <v>60</v>
      </c>
      <c r="C18" s="64" t="s">
        <v>192</v>
      </c>
      <c r="D18" s="377" t="s">
        <v>165</v>
      </c>
      <c r="E18" s="377" t="s">
        <v>193</v>
      </c>
      <c r="F18" s="282">
        <v>43325</v>
      </c>
      <c r="G18" s="282">
        <v>43784</v>
      </c>
      <c r="H18" s="700">
        <v>8490000</v>
      </c>
      <c r="I18" s="699" t="s">
        <v>189</v>
      </c>
      <c r="J18" s="699">
        <v>8490000</v>
      </c>
      <c r="K18" s="699" t="s">
        <v>190</v>
      </c>
      <c r="L18" s="699">
        <v>6966395.7999999998</v>
      </c>
      <c r="M18" s="699">
        <v>507868.06</v>
      </c>
      <c r="N18" s="699">
        <v>507868.06</v>
      </c>
      <c r="O18" s="699">
        <v>507868.06</v>
      </c>
      <c r="P18" s="378" t="s">
        <v>194</v>
      </c>
    </row>
    <row r="19" spans="1:16" s="379" customFormat="1" ht="75" customHeight="1">
      <c r="A19" s="377">
        <v>4</v>
      </c>
      <c r="B19" s="375" t="s">
        <v>60</v>
      </c>
      <c r="C19" s="64" t="s">
        <v>195</v>
      </c>
      <c r="D19" s="377" t="s">
        <v>165</v>
      </c>
      <c r="E19" s="377" t="s">
        <v>136</v>
      </c>
      <c r="F19" s="282">
        <v>43480</v>
      </c>
      <c r="G19" s="282">
        <v>43782</v>
      </c>
      <c r="H19" s="700">
        <v>1115674.6000000001</v>
      </c>
      <c r="I19" s="699" t="s">
        <v>189</v>
      </c>
      <c r="J19" s="699">
        <v>1115674.6000000001</v>
      </c>
      <c r="K19" s="699" t="s">
        <v>190</v>
      </c>
      <c r="L19" s="699">
        <v>445529.52</v>
      </c>
      <c r="M19" s="699">
        <v>223381.69</v>
      </c>
      <c r="N19" s="699">
        <v>223381.69</v>
      </c>
      <c r="O19" s="699">
        <v>223381.69</v>
      </c>
      <c r="P19" s="377" t="s">
        <v>189</v>
      </c>
    </row>
    <row r="20" spans="1:16" s="1" customFormat="1" ht="75" customHeight="1">
      <c r="A20" s="377">
        <v>5</v>
      </c>
      <c r="B20" s="375" t="s">
        <v>60</v>
      </c>
      <c r="C20" s="64" t="s">
        <v>196</v>
      </c>
      <c r="D20" s="377" t="s">
        <v>165</v>
      </c>
      <c r="E20" s="377" t="s">
        <v>136</v>
      </c>
      <c r="F20" s="282">
        <v>43468</v>
      </c>
      <c r="G20" s="282">
        <v>43797</v>
      </c>
      <c r="H20" s="700">
        <v>731043.8</v>
      </c>
      <c r="I20" s="699" t="s">
        <v>189</v>
      </c>
      <c r="J20" s="699">
        <v>731043.8</v>
      </c>
      <c r="K20" s="699" t="s">
        <v>190</v>
      </c>
      <c r="L20" s="699">
        <v>367660.15</v>
      </c>
      <c r="M20" s="699">
        <v>362060.83</v>
      </c>
      <c r="N20" s="699" t="s">
        <v>190</v>
      </c>
      <c r="O20" s="699" t="s">
        <v>190</v>
      </c>
      <c r="P20" s="378" t="s">
        <v>197</v>
      </c>
    </row>
    <row r="21" spans="1:16" s="1" customFormat="1" ht="75" customHeight="1">
      <c r="A21" s="377">
        <v>6</v>
      </c>
      <c r="B21" s="375" t="s">
        <v>60</v>
      </c>
      <c r="C21" s="64" t="s">
        <v>198</v>
      </c>
      <c r="D21" s="377" t="s">
        <v>165</v>
      </c>
      <c r="E21" s="377" t="s">
        <v>188</v>
      </c>
      <c r="F21" s="282">
        <v>43543</v>
      </c>
      <c r="G21" s="282">
        <v>43823</v>
      </c>
      <c r="H21" s="700">
        <v>1961437.8</v>
      </c>
      <c r="I21" s="699" t="s">
        <v>189</v>
      </c>
      <c r="J21" s="699">
        <v>1961437.8</v>
      </c>
      <c r="K21" s="699" t="s">
        <v>190</v>
      </c>
      <c r="L21" s="699">
        <v>824327.89</v>
      </c>
      <c r="M21" s="699">
        <v>379036.63</v>
      </c>
      <c r="N21" s="699">
        <v>379036.63</v>
      </c>
      <c r="O21" s="699">
        <v>379036.63</v>
      </c>
      <c r="P21" s="377" t="s">
        <v>189</v>
      </c>
    </row>
    <row r="22" spans="1:16" s="1" customFormat="1" ht="75" customHeight="1">
      <c r="A22" s="377">
        <v>7</v>
      </c>
      <c r="B22" s="375" t="s">
        <v>60</v>
      </c>
      <c r="C22" s="64" t="s">
        <v>199</v>
      </c>
      <c r="D22" s="377" t="s">
        <v>165</v>
      </c>
      <c r="E22" s="377" t="s">
        <v>136</v>
      </c>
      <c r="F22" s="282">
        <v>43588</v>
      </c>
      <c r="G22" s="282">
        <v>43826</v>
      </c>
      <c r="H22" s="700">
        <v>738981.48</v>
      </c>
      <c r="I22" s="699" t="s">
        <v>189</v>
      </c>
      <c r="J22" s="699">
        <v>738981.48</v>
      </c>
      <c r="K22" s="699" t="s">
        <v>190</v>
      </c>
      <c r="L22" s="699" t="s">
        <v>190</v>
      </c>
      <c r="M22" s="699">
        <v>246327.16</v>
      </c>
      <c r="N22" s="699">
        <v>246327.16</v>
      </c>
      <c r="O22" s="699">
        <v>246327.16</v>
      </c>
      <c r="P22" s="377" t="s">
        <v>189</v>
      </c>
    </row>
    <row r="23" spans="1:16" s="1" customFormat="1" ht="75" customHeight="1">
      <c r="A23" s="377">
        <v>8</v>
      </c>
      <c r="B23" s="375" t="s">
        <v>60</v>
      </c>
      <c r="C23" s="380" t="s">
        <v>200</v>
      </c>
      <c r="D23" s="377" t="s">
        <v>165</v>
      </c>
      <c r="E23" s="377" t="s">
        <v>188</v>
      </c>
      <c r="F23" s="377">
        <v>2019</v>
      </c>
      <c r="G23" s="377">
        <v>2020</v>
      </c>
      <c r="H23" s="699" t="s">
        <v>189</v>
      </c>
      <c r="I23" s="699" t="s">
        <v>189</v>
      </c>
      <c r="J23" s="699" t="s">
        <v>189</v>
      </c>
      <c r="K23" s="699" t="s">
        <v>190</v>
      </c>
      <c r="L23" s="699" t="s">
        <v>190</v>
      </c>
      <c r="M23" s="699" t="s">
        <v>189</v>
      </c>
      <c r="N23" s="699" t="s">
        <v>190</v>
      </c>
      <c r="O23" s="699" t="s">
        <v>189</v>
      </c>
      <c r="P23" s="378" t="s">
        <v>201</v>
      </c>
    </row>
    <row r="24" spans="1:16" s="1" customFormat="1" ht="75" customHeight="1">
      <c r="A24" s="377">
        <v>9</v>
      </c>
      <c r="B24" s="375" t="s">
        <v>60</v>
      </c>
      <c r="C24" s="64" t="s">
        <v>202</v>
      </c>
      <c r="D24" s="377" t="s">
        <v>165</v>
      </c>
      <c r="E24" s="377" t="s">
        <v>188</v>
      </c>
      <c r="F24" s="282">
        <v>43551</v>
      </c>
      <c r="G24" s="282">
        <v>43809</v>
      </c>
      <c r="H24" s="625">
        <v>6251455.3899999997</v>
      </c>
      <c r="I24" s="699" t="s">
        <v>189</v>
      </c>
      <c r="J24" s="699">
        <v>10960000</v>
      </c>
      <c r="K24" s="699">
        <v>7376717.3600000003</v>
      </c>
      <c r="L24" s="699" t="s">
        <v>190</v>
      </c>
      <c r="M24" s="699">
        <v>2845806</v>
      </c>
      <c r="N24" s="699">
        <v>2937979.55</v>
      </c>
      <c r="O24" s="699">
        <v>1592931.81</v>
      </c>
      <c r="P24" s="376" t="s">
        <v>203</v>
      </c>
    </row>
    <row r="25" spans="1:16" s="1" customFormat="1" ht="75" customHeight="1">
      <c r="A25" s="377">
        <v>10</v>
      </c>
      <c r="B25" s="375" t="s">
        <v>60</v>
      </c>
      <c r="C25" s="64" t="s">
        <v>204</v>
      </c>
      <c r="D25" s="377" t="s">
        <v>165</v>
      </c>
      <c r="E25" s="377" t="s">
        <v>136</v>
      </c>
      <c r="F25" s="282">
        <v>43591</v>
      </c>
      <c r="G25" s="282" t="s">
        <v>189</v>
      </c>
      <c r="H25" s="625">
        <v>85830</v>
      </c>
      <c r="I25" s="699" t="s">
        <v>189</v>
      </c>
      <c r="J25" s="699" t="s">
        <v>189</v>
      </c>
      <c r="K25" s="699">
        <v>101279.4</v>
      </c>
      <c r="L25" s="699" t="s">
        <v>190</v>
      </c>
      <c r="M25" s="699">
        <v>101279.4</v>
      </c>
      <c r="N25" s="699" t="s">
        <v>190</v>
      </c>
      <c r="O25" s="699" t="s">
        <v>190</v>
      </c>
      <c r="P25" s="380" t="s">
        <v>205</v>
      </c>
    </row>
    <row r="26" spans="1:16" s="1" customFormat="1" ht="75" customHeight="1" thickBot="1">
      <c r="A26" s="25">
        <v>11</v>
      </c>
      <c r="B26" s="26" t="s">
        <v>60</v>
      </c>
      <c r="C26" s="11" t="s">
        <v>206</v>
      </c>
      <c r="D26" s="25" t="s">
        <v>165</v>
      </c>
      <c r="E26" s="25" t="s">
        <v>188</v>
      </c>
      <c r="F26" s="27" t="s">
        <v>207</v>
      </c>
      <c r="G26" s="27" t="s">
        <v>189</v>
      </c>
      <c r="H26" s="736" t="s">
        <v>189</v>
      </c>
      <c r="I26" s="737" t="s">
        <v>189</v>
      </c>
      <c r="J26" s="737" t="s">
        <v>189</v>
      </c>
      <c r="K26" s="737" t="s">
        <v>189</v>
      </c>
      <c r="L26" s="737" t="s">
        <v>189</v>
      </c>
      <c r="M26" s="737" t="s">
        <v>189</v>
      </c>
      <c r="N26" s="737" t="s">
        <v>189</v>
      </c>
      <c r="O26" s="737" t="s">
        <v>189</v>
      </c>
      <c r="P26" s="25" t="s">
        <v>190</v>
      </c>
    </row>
    <row r="27" spans="1:16" s="13" customFormat="1" ht="56.25" customHeight="1" thickBot="1">
      <c r="A27" s="858" t="s">
        <v>31</v>
      </c>
      <c r="B27" s="859"/>
      <c r="C27" s="859"/>
      <c r="D27" s="859"/>
      <c r="E27" s="859"/>
      <c r="F27" s="859"/>
      <c r="G27" s="860"/>
      <c r="H27" s="733">
        <f>SUM(H16:H26)</f>
        <v>29752736.400000002</v>
      </c>
      <c r="I27" s="738"/>
      <c r="J27" s="733">
        <f>SUM(J16:J26)</f>
        <v>34375451.010000005</v>
      </c>
      <c r="K27" s="733"/>
      <c r="L27" s="733">
        <f>SUM(L16:L26)</f>
        <v>10441659.33</v>
      </c>
      <c r="M27" s="733">
        <f>SUM(M16:M26)</f>
        <v>7512615.5500000007</v>
      </c>
      <c r="N27" s="733">
        <f>SUM(N16:N26)</f>
        <v>7141448.8699999992</v>
      </c>
      <c r="O27" s="733">
        <f>SUM(O16:O26)</f>
        <v>5796401.129999999</v>
      </c>
      <c r="P27" s="24"/>
    </row>
    <row r="28" spans="1:16" s="1" customFormat="1" ht="20.25" customHeight="1" thickBot="1">
      <c r="A28" s="873"/>
      <c r="B28" s="874"/>
      <c r="C28" s="874"/>
      <c r="D28" s="874"/>
      <c r="E28" s="874"/>
      <c r="F28" s="874"/>
      <c r="G28" s="874"/>
      <c r="H28" s="874"/>
      <c r="I28" s="874"/>
      <c r="J28" s="874"/>
      <c r="K28" s="874"/>
      <c r="L28" s="874"/>
      <c r="M28" s="874"/>
      <c r="N28" s="874"/>
      <c r="O28" s="874"/>
      <c r="P28" s="875"/>
    </row>
    <row r="29" spans="1:16" s="1" customFormat="1" ht="60.75" customHeight="1" thickBot="1">
      <c r="A29" s="778" t="s">
        <v>208</v>
      </c>
      <c r="B29" s="779"/>
      <c r="C29" s="779"/>
      <c r="D29" s="779"/>
      <c r="E29" s="779"/>
      <c r="F29" s="779"/>
      <c r="G29" s="779"/>
      <c r="H29" s="779"/>
      <c r="I29" s="779"/>
      <c r="J29" s="779"/>
      <c r="K29" s="779"/>
      <c r="L29" s="779"/>
      <c r="M29" s="779"/>
      <c r="N29" s="779"/>
      <c r="O29" s="779"/>
      <c r="P29" s="780"/>
    </row>
    <row r="30" spans="1:16" s="223" customFormat="1" ht="77.25" customHeight="1">
      <c r="A30" s="381">
        <v>1</v>
      </c>
      <c r="B30" s="382" t="s">
        <v>142</v>
      </c>
      <c r="C30" s="383" t="s">
        <v>209</v>
      </c>
      <c r="D30" s="382" t="s">
        <v>210</v>
      </c>
      <c r="E30" s="382" t="s">
        <v>211</v>
      </c>
      <c r="F30" s="384">
        <v>43203</v>
      </c>
      <c r="G30" s="384">
        <v>43551</v>
      </c>
      <c r="H30" s="701">
        <v>10600000</v>
      </c>
      <c r="I30" s="701">
        <v>3281868.31</v>
      </c>
      <c r="J30" s="701">
        <v>7318131.6899999995</v>
      </c>
      <c r="K30" s="701"/>
      <c r="L30" s="701">
        <v>42094.21</v>
      </c>
      <c r="M30" s="702"/>
      <c r="N30" s="702"/>
      <c r="O30" s="702"/>
      <c r="P30" s="385"/>
    </row>
    <row r="31" spans="1:16" s="223" customFormat="1" ht="77.25" customHeight="1">
      <c r="A31" s="381">
        <v>2</v>
      </c>
      <c r="B31" s="382" t="s">
        <v>219</v>
      </c>
      <c r="C31" s="383" t="s">
        <v>215</v>
      </c>
      <c r="D31" s="382" t="s">
        <v>210</v>
      </c>
      <c r="E31" s="382" t="s">
        <v>212</v>
      </c>
      <c r="F31" s="384">
        <v>43524</v>
      </c>
      <c r="G31" s="384">
        <v>43773</v>
      </c>
      <c r="H31" s="701">
        <v>2097500</v>
      </c>
      <c r="I31" s="701"/>
      <c r="J31" s="701">
        <v>2097500</v>
      </c>
      <c r="K31" s="701"/>
      <c r="L31" s="701">
        <v>1317096.8999999999</v>
      </c>
      <c r="M31" s="702"/>
      <c r="N31" s="702"/>
      <c r="O31" s="702"/>
      <c r="P31" s="385"/>
    </row>
    <row r="32" spans="1:16" s="223" customFormat="1" ht="77.25" customHeight="1">
      <c r="A32" s="381">
        <v>3</v>
      </c>
      <c r="B32" s="382" t="s">
        <v>219</v>
      </c>
      <c r="C32" s="383" t="s">
        <v>216</v>
      </c>
      <c r="D32" s="382" t="s">
        <v>210</v>
      </c>
      <c r="E32" s="382" t="s">
        <v>213</v>
      </c>
      <c r="F32" s="384">
        <v>43532</v>
      </c>
      <c r="G32" s="384">
        <v>43781</v>
      </c>
      <c r="H32" s="701">
        <v>178012</v>
      </c>
      <c r="I32" s="701"/>
      <c r="J32" s="701">
        <v>178012</v>
      </c>
      <c r="K32" s="701"/>
      <c r="L32" s="701">
        <v>0</v>
      </c>
      <c r="M32" s="702"/>
      <c r="N32" s="702"/>
      <c r="O32" s="702"/>
      <c r="P32" s="385"/>
    </row>
    <row r="33" spans="1:16" s="223" customFormat="1" ht="77.25" customHeight="1" thickBot="1">
      <c r="A33" s="386">
        <v>4</v>
      </c>
      <c r="B33" s="382" t="s">
        <v>219</v>
      </c>
      <c r="C33" s="388" t="s">
        <v>217</v>
      </c>
      <c r="D33" s="387" t="s">
        <v>210</v>
      </c>
      <c r="E33" s="387" t="s">
        <v>214</v>
      </c>
      <c r="F33" s="389">
        <v>43535</v>
      </c>
      <c r="G33" s="389">
        <v>43804</v>
      </c>
      <c r="H33" s="703">
        <v>2977574.5</v>
      </c>
      <c r="I33" s="703"/>
      <c r="J33" s="703">
        <v>2977574.5</v>
      </c>
      <c r="K33" s="703"/>
      <c r="L33" s="703">
        <v>779773.83</v>
      </c>
      <c r="M33" s="704"/>
      <c r="N33" s="704"/>
      <c r="O33" s="704"/>
      <c r="P33" s="390"/>
    </row>
    <row r="34" spans="1:16" s="29" customFormat="1" ht="54" customHeight="1" thickBot="1">
      <c r="A34" s="870" t="s">
        <v>31</v>
      </c>
      <c r="B34" s="871"/>
      <c r="C34" s="871"/>
      <c r="D34" s="871"/>
      <c r="E34" s="871"/>
      <c r="F34" s="871"/>
      <c r="G34" s="872"/>
      <c r="H34" s="739">
        <f>SUM(H30:H33)</f>
        <v>15853086.5</v>
      </c>
      <c r="I34" s="740">
        <f>SUM(I30:I33)</f>
        <v>3281868.31</v>
      </c>
      <c r="J34" s="739">
        <f>SUM(J30:J33)</f>
        <v>12571218.189999999</v>
      </c>
      <c r="K34" s="741"/>
      <c r="L34" s="739">
        <f>SUM(L30:L33)</f>
        <v>2138964.94</v>
      </c>
      <c r="M34" s="741"/>
      <c r="N34" s="741"/>
      <c r="O34" s="741"/>
      <c r="P34" s="30"/>
    </row>
    <row r="35" spans="1:16" ht="14.25" customHeight="1" thickBot="1">
      <c r="A35" s="878"/>
      <c r="B35" s="879"/>
      <c r="C35" s="879"/>
      <c r="D35" s="879"/>
      <c r="E35" s="879"/>
      <c r="F35" s="879"/>
      <c r="G35" s="879"/>
      <c r="H35" s="879"/>
      <c r="I35" s="879"/>
      <c r="J35" s="879"/>
      <c r="K35" s="879"/>
      <c r="L35" s="879"/>
      <c r="M35" s="879"/>
      <c r="N35" s="879"/>
      <c r="O35" s="879"/>
      <c r="P35" s="880"/>
    </row>
    <row r="36" spans="1:16" ht="56.25" customHeight="1" thickBot="1">
      <c r="A36" s="881" t="s">
        <v>218</v>
      </c>
      <c r="B36" s="882"/>
      <c r="C36" s="882"/>
      <c r="D36" s="882"/>
      <c r="E36" s="882"/>
      <c r="F36" s="882"/>
      <c r="G36" s="882"/>
      <c r="H36" s="882"/>
      <c r="I36" s="882"/>
      <c r="J36" s="882"/>
      <c r="K36" s="882"/>
      <c r="L36" s="882"/>
      <c r="M36" s="882"/>
      <c r="N36" s="882"/>
      <c r="O36" s="882"/>
      <c r="P36" s="883"/>
    </row>
    <row r="37" spans="1:16" s="379" customFormat="1" ht="35.25" customHeight="1">
      <c r="A37" s="61">
        <v>1</v>
      </c>
      <c r="B37" s="267" t="s">
        <v>60</v>
      </c>
      <c r="C37" s="392" t="s">
        <v>220</v>
      </c>
      <c r="D37" s="391" t="s">
        <v>221</v>
      </c>
      <c r="E37" s="360" t="s">
        <v>222</v>
      </c>
      <c r="F37" s="391">
        <v>2017</v>
      </c>
      <c r="G37" s="391">
        <v>2019</v>
      </c>
      <c r="H37" s="705">
        <v>9500000</v>
      </c>
      <c r="I37" s="706">
        <v>0</v>
      </c>
      <c r="J37" s="707">
        <v>5000000</v>
      </c>
      <c r="K37" s="259"/>
      <c r="L37" s="706"/>
      <c r="M37" s="259"/>
      <c r="N37" s="259"/>
      <c r="O37" s="259"/>
      <c r="P37" s="63"/>
    </row>
    <row r="38" spans="1:16" s="1" customFormat="1" ht="35.25" customHeight="1">
      <c r="A38" s="61">
        <v>2</v>
      </c>
      <c r="B38" s="267" t="s">
        <v>60</v>
      </c>
      <c r="C38" s="392" t="s">
        <v>223</v>
      </c>
      <c r="D38" s="391" t="s">
        <v>221</v>
      </c>
      <c r="E38" s="360" t="s">
        <v>224</v>
      </c>
      <c r="F38" s="391">
        <v>2019</v>
      </c>
      <c r="G38" s="391">
        <v>2019</v>
      </c>
      <c r="H38" s="705">
        <v>7500000</v>
      </c>
      <c r="I38" s="708"/>
      <c r="J38" s="705">
        <v>7500000</v>
      </c>
      <c r="K38" s="259"/>
      <c r="L38" s="705">
        <v>1395218.43</v>
      </c>
      <c r="M38" s="709"/>
      <c r="N38" s="259"/>
      <c r="O38" s="259"/>
      <c r="P38" s="63"/>
    </row>
    <row r="39" spans="1:16" s="1" customFormat="1" ht="35.25" customHeight="1">
      <c r="A39" s="61">
        <v>3</v>
      </c>
      <c r="B39" s="267" t="s">
        <v>60</v>
      </c>
      <c r="C39" s="392" t="s">
        <v>225</v>
      </c>
      <c r="D39" s="391" t="s">
        <v>221</v>
      </c>
      <c r="E39" s="360" t="s">
        <v>226</v>
      </c>
      <c r="F39" s="391">
        <v>2019</v>
      </c>
      <c r="G39" s="391">
        <v>2019</v>
      </c>
      <c r="H39" s="705">
        <v>3300000</v>
      </c>
      <c r="I39" s="706"/>
      <c r="J39" s="705">
        <v>3300000</v>
      </c>
      <c r="K39" s="259"/>
      <c r="L39" s="706"/>
      <c r="M39" s="259"/>
      <c r="N39" s="259"/>
      <c r="O39" s="259"/>
      <c r="P39" s="63"/>
    </row>
    <row r="40" spans="1:16" s="1" customFormat="1" ht="35.25" customHeight="1">
      <c r="A40" s="61">
        <v>4</v>
      </c>
      <c r="B40" s="267" t="s">
        <v>60</v>
      </c>
      <c r="C40" s="392" t="s">
        <v>227</v>
      </c>
      <c r="D40" s="391" t="s">
        <v>221</v>
      </c>
      <c r="E40" s="360" t="s">
        <v>228</v>
      </c>
      <c r="F40" s="391">
        <v>2019</v>
      </c>
      <c r="G40" s="391">
        <v>2019</v>
      </c>
      <c r="H40" s="705">
        <v>4400000</v>
      </c>
      <c r="I40" s="708"/>
      <c r="J40" s="705">
        <v>4400000</v>
      </c>
      <c r="K40" s="259"/>
      <c r="L40" s="706"/>
      <c r="M40" s="259"/>
      <c r="N40" s="259"/>
      <c r="O40" s="259"/>
      <c r="P40" s="63"/>
    </row>
    <row r="41" spans="1:16" s="1" customFormat="1" ht="35.25" customHeight="1">
      <c r="A41" s="61">
        <v>5</v>
      </c>
      <c r="B41" s="267" t="s">
        <v>60</v>
      </c>
      <c r="C41" s="392" t="s">
        <v>229</v>
      </c>
      <c r="D41" s="391" t="s">
        <v>221</v>
      </c>
      <c r="E41" s="360" t="s">
        <v>230</v>
      </c>
      <c r="F41" s="391">
        <v>2019</v>
      </c>
      <c r="G41" s="391">
        <v>2019</v>
      </c>
      <c r="H41" s="705">
        <v>1650000</v>
      </c>
      <c r="I41" s="708"/>
      <c r="J41" s="705">
        <v>1650000</v>
      </c>
      <c r="K41" s="259"/>
      <c r="L41" s="706"/>
      <c r="M41" s="259"/>
      <c r="N41" s="259"/>
      <c r="O41" s="259"/>
      <c r="P41" s="63"/>
    </row>
    <row r="42" spans="1:16" s="1" customFormat="1" ht="35.25" customHeight="1">
      <c r="A42" s="61">
        <v>6</v>
      </c>
      <c r="B42" s="267" t="s">
        <v>60</v>
      </c>
      <c r="C42" s="392" t="s">
        <v>231</v>
      </c>
      <c r="D42" s="391" t="s">
        <v>221</v>
      </c>
      <c r="E42" s="360" t="s">
        <v>232</v>
      </c>
      <c r="F42" s="391">
        <v>2019</v>
      </c>
      <c r="G42" s="391">
        <v>2019</v>
      </c>
      <c r="H42" s="705">
        <v>1000000</v>
      </c>
      <c r="I42" s="708"/>
      <c r="J42" s="705">
        <v>1000000</v>
      </c>
      <c r="K42" s="259"/>
      <c r="L42" s="706"/>
      <c r="M42" s="259"/>
      <c r="N42" s="259"/>
      <c r="O42" s="259"/>
      <c r="P42" s="63"/>
    </row>
    <row r="43" spans="1:16" s="1" customFormat="1" ht="35.25" customHeight="1">
      <c r="A43" s="61">
        <v>7</v>
      </c>
      <c r="B43" s="266" t="s">
        <v>76</v>
      </c>
      <c r="C43" s="392" t="s">
        <v>233</v>
      </c>
      <c r="D43" s="391" t="s">
        <v>221</v>
      </c>
      <c r="E43" s="360" t="s">
        <v>234</v>
      </c>
      <c r="F43" s="391">
        <v>2018</v>
      </c>
      <c r="G43" s="391">
        <v>2019</v>
      </c>
      <c r="H43" s="705">
        <v>3500000</v>
      </c>
      <c r="I43" s="706">
        <v>0</v>
      </c>
      <c r="J43" s="705">
        <v>1050000</v>
      </c>
      <c r="K43" s="259"/>
      <c r="L43" s="706"/>
      <c r="M43" s="259"/>
      <c r="N43" s="259"/>
      <c r="O43" s="259"/>
      <c r="P43" s="63"/>
    </row>
    <row r="44" spans="1:16" s="1" customFormat="1" ht="35.25" customHeight="1">
      <c r="A44" s="61">
        <v>8</v>
      </c>
      <c r="B44" s="267" t="s">
        <v>60</v>
      </c>
      <c r="C44" s="392" t="s">
        <v>235</v>
      </c>
      <c r="D44" s="391" t="s">
        <v>221</v>
      </c>
      <c r="E44" s="393" t="s">
        <v>236</v>
      </c>
      <c r="F44" s="391">
        <v>2016</v>
      </c>
      <c r="G44" s="391">
        <v>2019</v>
      </c>
      <c r="H44" s="705">
        <v>58000000</v>
      </c>
      <c r="I44" s="705">
        <v>10992475.01</v>
      </c>
      <c r="J44" s="705">
        <v>20000000</v>
      </c>
      <c r="K44" s="259"/>
      <c r="L44" s="706"/>
      <c r="M44" s="259"/>
      <c r="N44" s="259"/>
      <c r="O44" s="259"/>
      <c r="P44" s="63"/>
    </row>
    <row r="45" spans="1:16" s="1" customFormat="1" ht="35.25" customHeight="1">
      <c r="A45" s="61">
        <v>9</v>
      </c>
      <c r="B45" s="267" t="s">
        <v>60</v>
      </c>
      <c r="C45" s="392" t="s">
        <v>237</v>
      </c>
      <c r="D45" s="391" t="s">
        <v>221</v>
      </c>
      <c r="E45" s="393" t="s">
        <v>238</v>
      </c>
      <c r="F45" s="391">
        <v>2018</v>
      </c>
      <c r="G45" s="391">
        <v>2019</v>
      </c>
      <c r="H45" s="705">
        <v>48000000</v>
      </c>
      <c r="I45" s="705">
        <v>11849666.279999999</v>
      </c>
      <c r="J45" s="705">
        <v>20000000</v>
      </c>
      <c r="K45" s="259"/>
      <c r="L45" s="706"/>
      <c r="M45" s="259"/>
      <c r="N45" s="259"/>
      <c r="O45" s="259"/>
      <c r="P45" s="63"/>
    </row>
    <row r="46" spans="1:16" s="1" customFormat="1" ht="35.25" customHeight="1">
      <c r="A46" s="61">
        <v>10</v>
      </c>
      <c r="B46" s="267" t="s">
        <v>60</v>
      </c>
      <c r="C46" s="392" t="s">
        <v>239</v>
      </c>
      <c r="D46" s="391" t="s">
        <v>221</v>
      </c>
      <c r="E46" s="394" t="s">
        <v>240</v>
      </c>
      <c r="F46" s="391">
        <v>2017</v>
      </c>
      <c r="G46" s="391">
        <v>2019</v>
      </c>
      <c r="H46" s="705">
        <v>8000000</v>
      </c>
      <c r="I46" s="706">
        <v>0</v>
      </c>
      <c r="J46" s="705">
        <v>800000</v>
      </c>
      <c r="K46" s="259"/>
      <c r="L46" s="706"/>
      <c r="M46" s="259"/>
      <c r="N46" s="259"/>
      <c r="O46" s="259"/>
      <c r="P46" s="63"/>
    </row>
    <row r="47" spans="1:16" s="1" customFormat="1" ht="35.25" customHeight="1">
      <c r="A47" s="61">
        <v>11</v>
      </c>
      <c r="B47" s="266" t="s">
        <v>76</v>
      </c>
      <c r="C47" s="392" t="s">
        <v>241</v>
      </c>
      <c r="D47" s="391" t="s">
        <v>221</v>
      </c>
      <c r="E47" s="360" t="s">
        <v>242</v>
      </c>
      <c r="F47" s="391">
        <v>2018</v>
      </c>
      <c r="G47" s="391">
        <v>2019</v>
      </c>
      <c r="H47" s="705">
        <v>3800000</v>
      </c>
      <c r="I47" s="705">
        <v>298495.86</v>
      </c>
      <c r="J47" s="705">
        <v>1000000</v>
      </c>
      <c r="K47" s="259"/>
      <c r="L47" s="705">
        <v>717670.94</v>
      </c>
      <c r="M47" s="259"/>
      <c r="N47" s="259"/>
      <c r="O47" s="259"/>
      <c r="P47" s="63"/>
    </row>
    <row r="48" spans="1:16" s="1" customFormat="1" ht="35.25" customHeight="1">
      <c r="A48" s="61">
        <v>12</v>
      </c>
      <c r="B48" s="395" t="s">
        <v>60</v>
      </c>
      <c r="C48" s="396" t="s">
        <v>243</v>
      </c>
      <c r="D48" s="391" t="s">
        <v>221</v>
      </c>
      <c r="E48" s="394" t="s">
        <v>244</v>
      </c>
      <c r="F48" s="397">
        <v>43466</v>
      </c>
      <c r="G48" s="397">
        <v>43830</v>
      </c>
      <c r="H48" s="705">
        <v>6300000</v>
      </c>
      <c r="I48" s="705"/>
      <c r="J48" s="705">
        <v>1500000</v>
      </c>
      <c r="K48" s="398"/>
      <c r="L48" s="398"/>
      <c r="M48" s="398"/>
      <c r="N48" s="398"/>
      <c r="O48" s="398"/>
      <c r="P48" s="394"/>
    </row>
    <row r="49" spans="1:19" s="1" customFormat="1" ht="35.25" customHeight="1">
      <c r="A49" s="61">
        <v>13</v>
      </c>
      <c r="B49" s="395" t="s">
        <v>60</v>
      </c>
      <c r="C49" s="396" t="s">
        <v>245</v>
      </c>
      <c r="D49" s="391" t="s">
        <v>221</v>
      </c>
      <c r="E49" s="394" t="s">
        <v>246</v>
      </c>
      <c r="F49" s="397">
        <v>43466</v>
      </c>
      <c r="G49" s="397">
        <v>43830</v>
      </c>
      <c r="H49" s="705">
        <v>5100000</v>
      </c>
      <c r="I49" s="705"/>
      <c r="J49" s="705">
        <v>1200000</v>
      </c>
      <c r="K49" s="398"/>
      <c r="L49" s="398"/>
      <c r="M49" s="398"/>
      <c r="N49" s="398"/>
      <c r="O49" s="398"/>
      <c r="P49" s="394"/>
    </row>
    <row r="50" spans="1:19" s="1" customFormat="1" ht="35.25" customHeight="1">
      <c r="A50" s="61">
        <v>14</v>
      </c>
      <c r="B50" s="394" t="s">
        <v>261</v>
      </c>
      <c r="C50" s="396" t="s">
        <v>247</v>
      </c>
      <c r="D50" s="391" t="s">
        <v>221</v>
      </c>
      <c r="E50" s="394" t="s">
        <v>248</v>
      </c>
      <c r="F50" s="397">
        <v>43466</v>
      </c>
      <c r="G50" s="397">
        <v>43830</v>
      </c>
      <c r="H50" s="705">
        <v>4300000</v>
      </c>
      <c r="I50" s="705"/>
      <c r="J50" s="705">
        <v>1000000</v>
      </c>
      <c r="K50" s="398"/>
      <c r="L50" s="398"/>
      <c r="M50" s="398"/>
      <c r="N50" s="398"/>
      <c r="O50" s="398"/>
      <c r="P50" s="394"/>
    </row>
    <row r="51" spans="1:19" s="1" customFormat="1" ht="35.25" customHeight="1" thickBot="1">
      <c r="A51" s="225">
        <v>15</v>
      </c>
      <c r="B51" s="395" t="s">
        <v>60</v>
      </c>
      <c r="C51" s="399" t="s">
        <v>249</v>
      </c>
      <c r="D51" s="400" t="s">
        <v>221</v>
      </c>
      <c r="E51" s="395" t="s">
        <v>250</v>
      </c>
      <c r="F51" s="401">
        <v>43466</v>
      </c>
      <c r="G51" s="401">
        <v>43830</v>
      </c>
      <c r="H51" s="710">
        <v>38975000</v>
      </c>
      <c r="I51" s="710"/>
      <c r="J51" s="710">
        <v>9625000</v>
      </c>
      <c r="K51" s="402"/>
      <c r="L51" s="402"/>
      <c r="M51" s="402"/>
      <c r="N51" s="402"/>
      <c r="O51" s="402"/>
      <c r="P51" s="395"/>
    </row>
    <row r="52" spans="1:19" s="32" customFormat="1" ht="51" customHeight="1" thickBot="1">
      <c r="A52" s="858" t="s">
        <v>31</v>
      </c>
      <c r="B52" s="859"/>
      <c r="C52" s="859"/>
      <c r="D52" s="859"/>
      <c r="E52" s="859"/>
      <c r="F52" s="859"/>
      <c r="G52" s="860"/>
      <c r="H52" s="733">
        <f>SUM(H37:H51)</f>
        <v>203325000</v>
      </c>
      <c r="I52" s="742">
        <f>SUM(I37:I51)</f>
        <v>23140637.149999999</v>
      </c>
      <c r="J52" s="743">
        <f>SUM(J37:J51)</f>
        <v>79025000</v>
      </c>
      <c r="K52" s="743"/>
      <c r="L52" s="743">
        <f>SUM(L37:L51)</f>
        <v>2112889.37</v>
      </c>
      <c r="M52" s="743"/>
      <c r="N52" s="743"/>
      <c r="O52" s="743"/>
      <c r="P52" s="51"/>
    </row>
    <row r="53" spans="1:19" ht="15.75" customHeight="1" thickBot="1">
      <c r="A53" s="876"/>
      <c r="B53" s="856"/>
      <c r="C53" s="856"/>
      <c r="D53" s="856"/>
      <c r="E53" s="856"/>
      <c r="F53" s="856"/>
      <c r="G53" s="856"/>
      <c r="H53" s="856"/>
      <c r="I53" s="856"/>
      <c r="J53" s="856"/>
      <c r="K53" s="856"/>
      <c r="L53" s="856"/>
      <c r="M53" s="856"/>
      <c r="N53" s="856"/>
      <c r="O53" s="856"/>
      <c r="P53" s="877"/>
    </row>
    <row r="54" spans="1:19" ht="56.25" customHeight="1" thickBot="1">
      <c r="A54" s="781" t="s">
        <v>251</v>
      </c>
      <c r="B54" s="782"/>
      <c r="C54" s="782"/>
      <c r="D54" s="782"/>
      <c r="E54" s="782"/>
      <c r="F54" s="782"/>
      <c r="G54" s="782"/>
      <c r="H54" s="782"/>
      <c r="I54" s="782"/>
      <c r="J54" s="782"/>
      <c r="K54" s="782"/>
      <c r="L54" s="782"/>
      <c r="M54" s="782"/>
      <c r="N54" s="782"/>
      <c r="O54" s="782"/>
      <c r="P54" s="783"/>
    </row>
    <row r="55" spans="1:19" s="403" customFormat="1" ht="63.75" customHeight="1">
      <c r="A55" s="338">
        <v>1</v>
      </c>
      <c r="B55" s="222" t="s">
        <v>60</v>
      </c>
      <c r="C55" s="256" t="s">
        <v>252</v>
      </c>
      <c r="D55" s="255" t="s">
        <v>253</v>
      </c>
      <c r="E55" s="255" t="s">
        <v>254</v>
      </c>
      <c r="F55" s="279">
        <v>43529</v>
      </c>
      <c r="G55" s="279">
        <v>43803</v>
      </c>
      <c r="H55" s="624">
        <v>100300</v>
      </c>
      <c r="I55" s="624"/>
      <c r="J55" s="648">
        <v>100300</v>
      </c>
      <c r="K55" s="711"/>
      <c r="L55" s="624"/>
      <c r="M55" s="624" t="s">
        <v>255</v>
      </c>
      <c r="N55" s="624">
        <v>30090</v>
      </c>
      <c r="O55" s="624">
        <v>70210</v>
      </c>
      <c r="P55" s="751"/>
      <c r="Q55" s="403" t="s">
        <v>256</v>
      </c>
      <c r="R55" s="403" t="s">
        <v>257</v>
      </c>
      <c r="S55" s="403" t="s">
        <v>255</v>
      </c>
    </row>
    <row r="56" spans="1:19" s="403" customFormat="1" ht="63.75" customHeight="1" thickBot="1">
      <c r="A56" s="344">
        <v>2</v>
      </c>
      <c r="B56" s="222" t="s">
        <v>60</v>
      </c>
      <c r="C56" s="261" t="s">
        <v>258</v>
      </c>
      <c r="D56" s="65" t="s">
        <v>259</v>
      </c>
      <c r="E56" s="65" t="s">
        <v>254</v>
      </c>
      <c r="F56" s="286">
        <v>43312</v>
      </c>
      <c r="G56" s="286">
        <v>43780</v>
      </c>
      <c r="H56" s="336">
        <v>132750</v>
      </c>
      <c r="I56" s="336"/>
      <c r="J56" s="645">
        <v>132750</v>
      </c>
      <c r="K56" s="712"/>
      <c r="L56" s="336"/>
      <c r="M56" s="336"/>
      <c r="N56" s="336"/>
      <c r="O56" s="336">
        <v>79650</v>
      </c>
      <c r="P56" s="752"/>
      <c r="R56" s="403" t="s">
        <v>260</v>
      </c>
      <c r="S56" s="403" t="s">
        <v>255</v>
      </c>
    </row>
    <row r="57" spans="1:19" s="34" customFormat="1" ht="63.75" customHeight="1" thickBot="1">
      <c r="A57" s="858" t="s">
        <v>31</v>
      </c>
      <c r="B57" s="859"/>
      <c r="C57" s="859"/>
      <c r="D57" s="859"/>
      <c r="E57" s="859"/>
      <c r="F57" s="859"/>
      <c r="G57" s="860"/>
      <c r="H57" s="733">
        <f>SUM(H55:H56)</f>
        <v>233050</v>
      </c>
      <c r="I57" s="733"/>
      <c r="J57" s="733">
        <f>SUM(J55:J56)</f>
        <v>233050</v>
      </c>
      <c r="K57" s="733"/>
      <c r="L57" s="733"/>
      <c r="M57" s="733"/>
      <c r="N57" s="733">
        <v>30090</v>
      </c>
      <c r="O57" s="733">
        <f>SUM(O55:O56)</f>
        <v>149860</v>
      </c>
      <c r="P57" s="753"/>
    </row>
    <row r="58" spans="1:19" ht="15.75" customHeight="1" thickBot="1">
      <c r="A58" s="867"/>
      <c r="B58" s="868"/>
      <c r="C58" s="868"/>
      <c r="D58" s="868"/>
      <c r="E58" s="868"/>
      <c r="F58" s="868"/>
      <c r="G58" s="868"/>
      <c r="H58" s="868"/>
      <c r="I58" s="868"/>
      <c r="J58" s="868"/>
      <c r="K58" s="868"/>
      <c r="L58" s="868"/>
      <c r="M58" s="868"/>
      <c r="N58" s="868"/>
      <c r="O58" s="868"/>
      <c r="P58" s="869"/>
    </row>
    <row r="59" spans="1:19" ht="58.5" customHeight="1" thickBot="1">
      <c r="A59" s="781" t="s">
        <v>1087</v>
      </c>
      <c r="B59" s="782"/>
      <c r="C59" s="782"/>
      <c r="D59" s="782"/>
      <c r="E59" s="782"/>
      <c r="F59" s="782"/>
      <c r="G59" s="782"/>
      <c r="H59" s="782"/>
      <c r="I59" s="782"/>
      <c r="J59" s="782"/>
      <c r="K59" s="782"/>
      <c r="L59" s="782"/>
      <c r="M59" s="782"/>
      <c r="N59" s="782"/>
      <c r="O59" s="782"/>
      <c r="P59" s="783"/>
    </row>
    <row r="60" spans="1:19" s="69" customFormat="1" ht="43.5" customHeight="1">
      <c r="A60" s="338">
        <v>1</v>
      </c>
      <c r="B60" s="222" t="s">
        <v>60</v>
      </c>
      <c r="C60" s="256" t="s">
        <v>1090</v>
      </c>
      <c r="D60" s="222" t="s">
        <v>276</v>
      </c>
      <c r="E60" s="255" t="s">
        <v>1088</v>
      </c>
      <c r="F60" s="279">
        <v>42871</v>
      </c>
      <c r="G60" s="279">
        <v>43520</v>
      </c>
      <c r="H60" s="648">
        <v>0</v>
      </c>
      <c r="I60" s="648" t="s">
        <v>1060</v>
      </c>
      <c r="J60" s="648"/>
      <c r="K60" s="648" t="s">
        <v>1060</v>
      </c>
      <c r="L60" s="648" t="s">
        <v>1060</v>
      </c>
      <c r="M60" s="648" t="s">
        <v>1060</v>
      </c>
      <c r="N60" s="648" t="s">
        <v>1060</v>
      </c>
      <c r="O60" s="648" t="s">
        <v>1060</v>
      </c>
      <c r="P60" s="255" t="s">
        <v>1089</v>
      </c>
    </row>
    <row r="61" spans="1:19" s="69" customFormat="1" ht="43.5" customHeight="1">
      <c r="A61" s="341">
        <v>2</v>
      </c>
      <c r="B61" s="222" t="s">
        <v>60</v>
      </c>
      <c r="C61" s="64" t="s">
        <v>1091</v>
      </c>
      <c r="D61" s="61" t="s">
        <v>276</v>
      </c>
      <c r="E61" s="63" t="s">
        <v>1088</v>
      </c>
      <c r="F61" s="283">
        <v>43388</v>
      </c>
      <c r="G61" s="283">
        <v>43613</v>
      </c>
      <c r="H61" s="644">
        <v>877279.27</v>
      </c>
      <c r="I61" s="644">
        <v>1588206.6</v>
      </c>
      <c r="J61" s="644" t="s">
        <v>1060</v>
      </c>
      <c r="K61" s="644" t="s">
        <v>1060</v>
      </c>
      <c r="L61" s="644">
        <v>1588206.6</v>
      </c>
      <c r="M61" s="644" t="s">
        <v>1060</v>
      </c>
      <c r="N61" s="644" t="s">
        <v>1060</v>
      </c>
      <c r="O61" s="644" t="s">
        <v>1060</v>
      </c>
      <c r="P61" s="754"/>
    </row>
    <row r="62" spans="1:19" s="69" customFormat="1" ht="43.5" customHeight="1">
      <c r="A62" s="341">
        <v>3</v>
      </c>
      <c r="B62" s="222" t="s">
        <v>60</v>
      </c>
      <c r="C62" s="64" t="s">
        <v>1092</v>
      </c>
      <c r="D62" s="61" t="s">
        <v>276</v>
      </c>
      <c r="E62" s="63" t="s">
        <v>1088</v>
      </c>
      <c r="F62" s="283">
        <v>43399</v>
      </c>
      <c r="G62" s="283">
        <v>43699</v>
      </c>
      <c r="H62" s="644">
        <v>776976.69</v>
      </c>
      <c r="I62" s="644">
        <v>4164023.31</v>
      </c>
      <c r="J62" s="644" t="s">
        <v>1060</v>
      </c>
      <c r="K62" s="644">
        <v>903876.2</v>
      </c>
      <c r="L62" s="644">
        <v>1241585.21</v>
      </c>
      <c r="M62" s="644">
        <v>1241585.21</v>
      </c>
      <c r="N62" s="644" t="s">
        <v>1060</v>
      </c>
      <c r="O62" s="644" t="s">
        <v>1060</v>
      </c>
      <c r="P62" s="754"/>
    </row>
    <row r="63" spans="1:19" s="69" customFormat="1" ht="43.5" customHeight="1" thickBot="1">
      <c r="A63" s="344">
        <v>4</v>
      </c>
      <c r="B63" s="289" t="s">
        <v>60</v>
      </c>
      <c r="C63" s="261" t="s">
        <v>1093</v>
      </c>
      <c r="D63" s="225" t="s">
        <v>276</v>
      </c>
      <c r="E63" s="65" t="s">
        <v>1088</v>
      </c>
      <c r="F63" s="286">
        <v>43370</v>
      </c>
      <c r="G63" s="286">
        <v>43669</v>
      </c>
      <c r="H63" s="645">
        <v>755738.18</v>
      </c>
      <c r="I63" s="645">
        <v>2153407.8199999998</v>
      </c>
      <c r="J63" s="645" t="s">
        <v>1060</v>
      </c>
      <c r="K63" s="645" t="s">
        <v>1060</v>
      </c>
      <c r="L63" s="645">
        <v>1076703.9099999999</v>
      </c>
      <c r="M63" s="645">
        <v>1076703.9099999999</v>
      </c>
      <c r="N63" s="645" t="s">
        <v>1060</v>
      </c>
      <c r="O63" s="645" t="s">
        <v>1060</v>
      </c>
      <c r="P63" s="752"/>
    </row>
    <row r="64" spans="1:19" s="21" customFormat="1" ht="48.75" customHeight="1" thickBot="1">
      <c r="A64" s="858" t="s">
        <v>31</v>
      </c>
      <c r="B64" s="859"/>
      <c r="C64" s="859"/>
      <c r="D64" s="859"/>
      <c r="E64" s="859"/>
      <c r="F64" s="859"/>
      <c r="G64" s="860"/>
      <c r="H64" s="735">
        <f>SUM(H60:H63)</f>
        <v>2409994.14</v>
      </c>
      <c r="I64" s="735">
        <f>SUM(I61:I63)</f>
        <v>7905637.7300000004</v>
      </c>
      <c r="J64" s="735"/>
      <c r="K64" s="735">
        <f>SUM(K62:K63)</f>
        <v>903876.2</v>
      </c>
      <c r="L64" s="735">
        <f>SUM(L61:L63)</f>
        <v>3906495.7199999997</v>
      </c>
      <c r="M64" s="735">
        <f>SUM(M62:M63)</f>
        <v>2318289.12</v>
      </c>
      <c r="N64" s="735"/>
      <c r="O64" s="735"/>
      <c r="P64" s="755"/>
    </row>
    <row r="65" spans="1:16" s="21" customFormat="1" ht="13.5" customHeight="1" thickBot="1">
      <c r="A65" s="864"/>
      <c r="B65" s="865"/>
      <c r="C65" s="865"/>
      <c r="D65" s="865"/>
      <c r="E65" s="865"/>
      <c r="F65" s="865"/>
      <c r="G65" s="865"/>
      <c r="H65" s="865"/>
      <c r="I65" s="865"/>
      <c r="J65" s="865"/>
      <c r="K65" s="865"/>
      <c r="L65" s="865"/>
      <c r="M65" s="865"/>
      <c r="N65" s="865"/>
      <c r="O65" s="865"/>
      <c r="P65" s="866"/>
    </row>
    <row r="66" spans="1:16" s="21" customFormat="1" ht="54" customHeight="1" thickBot="1">
      <c r="A66" s="781" t="s">
        <v>1138</v>
      </c>
      <c r="B66" s="782"/>
      <c r="C66" s="782"/>
      <c r="D66" s="782"/>
      <c r="E66" s="782"/>
      <c r="F66" s="782"/>
      <c r="G66" s="782"/>
      <c r="H66" s="782"/>
      <c r="I66" s="782"/>
      <c r="J66" s="782"/>
      <c r="K66" s="782"/>
      <c r="L66" s="782"/>
      <c r="M66" s="782"/>
      <c r="N66" s="782"/>
      <c r="O66" s="782"/>
      <c r="P66" s="783"/>
    </row>
    <row r="67" spans="1:16" s="224" customFormat="1" ht="44.25" customHeight="1">
      <c r="A67" s="404">
        <v>1</v>
      </c>
      <c r="B67" s="405" t="s">
        <v>60</v>
      </c>
      <c r="C67" s="406" t="s">
        <v>1111</v>
      </c>
      <c r="D67" s="405" t="s">
        <v>169</v>
      </c>
      <c r="E67" s="768" t="s">
        <v>1112</v>
      </c>
      <c r="F67" s="407">
        <v>43466</v>
      </c>
      <c r="G67" s="407">
        <v>43830</v>
      </c>
      <c r="H67" s="713">
        <v>3741580</v>
      </c>
      <c r="I67" s="714">
        <f>952793.59+353087.09</f>
        <v>1305880.68</v>
      </c>
      <c r="J67" s="408"/>
      <c r="K67" s="408"/>
      <c r="L67" s="408"/>
      <c r="M67" s="408"/>
      <c r="N67" s="408"/>
      <c r="O67" s="715"/>
      <c r="P67" s="288"/>
    </row>
    <row r="68" spans="1:16" s="224" customFormat="1" ht="44.25" customHeight="1">
      <c r="A68" s="409">
        <v>2</v>
      </c>
      <c r="B68" s="410" t="s">
        <v>60</v>
      </c>
      <c r="C68" s="411" t="s">
        <v>1113</v>
      </c>
      <c r="D68" s="410" t="s">
        <v>169</v>
      </c>
      <c r="E68" s="769" t="s">
        <v>1112</v>
      </c>
      <c r="F68" s="412">
        <v>43467</v>
      </c>
      <c r="G68" s="412">
        <v>43587</v>
      </c>
      <c r="H68" s="716">
        <v>1735000</v>
      </c>
      <c r="I68" s="716">
        <f>354980.32+460864.33+403521.52</f>
        <v>1219366.17</v>
      </c>
      <c r="J68" s="413"/>
      <c r="K68" s="413"/>
      <c r="L68" s="413"/>
      <c r="M68" s="413"/>
      <c r="N68" s="413"/>
      <c r="O68" s="418"/>
      <c r="P68" s="62"/>
    </row>
    <row r="69" spans="1:16" s="224" customFormat="1" ht="44.25" customHeight="1">
      <c r="A69" s="409">
        <v>3</v>
      </c>
      <c r="B69" s="410" t="s">
        <v>60</v>
      </c>
      <c r="C69" s="233" t="s">
        <v>1114</v>
      </c>
      <c r="D69" s="410" t="s">
        <v>169</v>
      </c>
      <c r="E69" s="415" t="s">
        <v>1115</v>
      </c>
      <c r="F69" s="412">
        <v>43480</v>
      </c>
      <c r="G69" s="412">
        <f>+F69+345</f>
        <v>43825</v>
      </c>
      <c r="H69" s="716">
        <v>687480.96</v>
      </c>
      <c r="I69" s="716">
        <v>186823.78</v>
      </c>
      <c r="J69" s="413"/>
      <c r="K69" s="413"/>
      <c r="L69" s="413"/>
      <c r="M69" s="413"/>
      <c r="N69" s="413"/>
      <c r="O69" s="418"/>
      <c r="P69" s="62"/>
    </row>
    <row r="70" spans="1:16" s="224" customFormat="1" ht="44.25" customHeight="1">
      <c r="A70" s="409">
        <v>4</v>
      </c>
      <c r="B70" s="410" t="s">
        <v>60</v>
      </c>
      <c r="C70" s="233" t="s">
        <v>1116</v>
      </c>
      <c r="D70" s="410" t="s">
        <v>169</v>
      </c>
      <c r="E70" s="415" t="s">
        <v>1115</v>
      </c>
      <c r="F70" s="412">
        <v>43482</v>
      </c>
      <c r="G70" s="412">
        <f>+F70+345</f>
        <v>43827</v>
      </c>
      <c r="H70" s="716">
        <v>783000</v>
      </c>
      <c r="I70" s="716">
        <v>108655.85</v>
      </c>
      <c r="J70" s="413"/>
      <c r="K70" s="413"/>
      <c r="L70" s="413"/>
      <c r="M70" s="413"/>
      <c r="N70" s="413"/>
      <c r="O70" s="418"/>
      <c r="P70" s="62"/>
    </row>
    <row r="71" spans="1:16" s="224" customFormat="1" ht="44.25" customHeight="1">
      <c r="A71" s="409">
        <v>5</v>
      </c>
      <c r="B71" s="410" t="s">
        <v>60</v>
      </c>
      <c r="C71" s="233" t="s">
        <v>1117</v>
      </c>
      <c r="D71" s="410" t="s">
        <v>169</v>
      </c>
      <c r="E71" s="415" t="s">
        <v>1115</v>
      </c>
      <c r="F71" s="412">
        <v>43480</v>
      </c>
      <c r="G71" s="412">
        <f>+F71+345</f>
        <v>43825</v>
      </c>
      <c r="H71" s="716">
        <v>723605.82</v>
      </c>
      <c r="I71" s="716"/>
      <c r="J71" s="413"/>
      <c r="K71" s="413"/>
      <c r="L71" s="413"/>
      <c r="M71" s="413"/>
      <c r="N71" s="413"/>
      <c r="O71" s="418"/>
      <c r="P71" s="62"/>
    </row>
    <row r="72" spans="1:16" s="224" customFormat="1" ht="44.25" customHeight="1">
      <c r="A72" s="409">
        <v>6</v>
      </c>
      <c r="B72" s="410" t="s">
        <v>60</v>
      </c>
      <c r="C72" s="233" t="s">
        <v>1118</v>
      </c>
      <c r="D72" s="410" t="s">
        <v>169</v>
      </c>
      <c r="E72" s="415" t="s">
        <v>1115</v>
      </c>
      <c r="F72" s="412">
        <v>43483</v>
      </c>
      <c r="G72" s="412">
        <f>+F72+345</f>
        <v>43828</v>
      </c>
      <c r="H72" s="716">
        <v>596682.29</v>
      </c>
      <c r="I72" s="716"/>
      <c r="J72" s="413"/>
      <c r="K72" s="413"/>
      <c r="L72" s="413"/>
      <c r="M72" s="413"/>
      <c r="N72" s="413"/>
      <c r="O72" s="418"/>
      <c r="P72" s="62"/>
    </row>
    <row r="73" spans="1:16" s="224" customFormat="1" ht="44.25" customHeight="1">
      <c r="A73" s="409">
        <v>7</v>
      </c>
      <c r="B73" s="410" t="s">
        <v>60</v>
      </c>
      <c r="C73" s="233" t="s">
        <v>1119</v>
      </c>
      <c r="D73" s="410" t="s">
        <v>169</v>
      </c>
      <c r="E73" s="415" t="s">
        <v>1115</v>
      </c>
      <c r="F73" s="412">
        <v>43486</v>
      </c>
      <c r="G73" s="412">
        <f>+F73+300</f>
        <v>43786</v>
      </c>
      <c r="H73" s="716">
        <v>302050</v>
      </c>
      <c r="I73" s="717"/>
      <c r="J73" s="413"/>
      <c r="K73" s="413"/>
      <c r="L73" s="413"/>
      <c r="M73" s="413"/>
      <c r="N73" s="413"/>
      <c r="O73" s="418"/>
      <c r="P73" s="62"/>
    </row>
    <row r="74" spans="1:16" s="224" customFormat="1" ht="44.25" customHeight="1">
      <c r="A74" s="409">
        <v>8</v>
      </c>
      <c r="B74" s="410" t="s">
        <v>60</v>
      </c>
      <c r="C74" s="233" t="s">
        <v>1120</v>
      </c>
      <c r="D74" s="410" t="s">
        <v>169</v>
      </c>
      <c r="E74" s="769" t="s">
        <v>1115</v>
      </c>
      <c r="F74" s="412">
        <v>43511</v>
      </c>
      <c r="G74" s="412">
        <v>43691</v>
      </c>
      <c r="H74" s="716">
        <v>1586517.27</v>
      </c>
      <c r="I74" s="718"/>
      <c r="J74" s="413"/>
      <c r="K74" s="413"/>
      <c r="L74" s="413"/>
      <c r="M74" s="413"/>
      <c r="N74" s="413"/>
      <c r="O74" s="418"/>
      <c r="P74" s="62"/>
    </row>
    <row r="75" spans="1:16" s="224" customFormat="1" ht="44.25" customHeight="1">
      <c r="A75" s="409">
        <v>9</v>
      </c>
      <c r="B75" s="410" t="s">
        <v>60</v>
      </c>
      <c r="C75" s="233" t="s">
        <v>1121</v>
      </c>
      <c r="D75" s="410" t="s">
        <v>169</v>
      </c>
      <c r="E75" s="769" t="s">
        <v>1112</v>
      </c>
      <c r="F75" s="412">
        <v>43517</v>
      </c>
      <c r="G75" s="412">
        <v>43830</v>
      </c>
      <c r="H75" s="716">
        <v>120961</v>
      </c>
      <c r="I75" s="716">
        <v>52746.95</v>
      </c>
      <c r="J75" s="413"/>
      <c r="K75" s="413"/>
      <c r="L75" s="413"/>
      <c r="M75" s="413"/>
      <c r="N75" s="413"/>
      <c r="O75" s="418"/>
      <c r="P75" s="62"/>
    </row>
    <row r="76" spans="1:16" s="224" customFormat="1" ht="44.25" customHeight="1">
      <c r="A76" s="409">
        <v>10</v>
      </c>
      <c r="B76" s="410" t="s">
        <v>60</v>
      </c>
      <c r="C76" s="233" t="s">
        <v>1122</v>
      </c>
      <c r="D76" s="410" t="s">
        <v>169</v>
      </c>
      <c r="E76" s="769" t="s">
        <v>1115</v>
      </c>
      <c r="F76" s="412">
        <v>43551</v>
      </c>
      <c r="G76" s="412">
        <f>+F76+240</f>
        <v>43791</v>
      </c>
      <c r="H76" s="716">
        <v>362815</v>
      </c>
      <c r="I76" s="718"/>
      <c r="J76" s="413"/>
      <c r="K76" s="413"/>
      <c r="L76" s="413"/>
      <c r="M76" s="413"/>
      <c r="N76" s="413"/>
      <c r="O76" s="418"/>
      <c r="P76" s="62"/>
    </row>
    <row r="77" spans="1:16" s="224" customFormat="1" ht="44.25" customHeight="1">
      <c r="A77" s="409">
        <v>11</v>
      </c>
      <c r="B77" s="410" t="s">
        <v>60</v>
      </c>
      <c r="C77" s="233" t="s">
        <v>1123</v>
      </c>
      <c r="D77" s="410" t="s">
        <v>169</v>
      </c>
      <c r="E77" s="769" t="s">
        <v>1115</v>
      </c>
      <c r="F77" s="412">
        <v>43553</v>
      </c>
      <c r="G77" s="412">
        <f>+F77+200</f>
        <v>43753</v>
      </c>
      <c r="H77" s="716">
        <v>794750</v>
      </c>
      <c r="I77" s="718"/>
      <c r="J77" s="413"/>
      <c r="K77" s="413"/>
      <c r="L77" s="413"/>
      <c r="M77" s="413"/>
      <c r="N77" s="413"/>
      <c r="O77" s="418"/>
      <c r="P77" s="62"/>
    </row>
    <row r="78" spans="1:16" s="224" customFormat="1" ht="44.25" customHeight="1">
      <c r="A78" s="409">
        <v>12</v>
      </c>
      <c r="B78" s="410" t="s">
        <v>60</v>
      </c>
      <c r="C78" s="233" t="s">
        <v>1124</v>
      </c>
      <c r="D78" s="410" t="s">
        <v>169</v>
      </c>
      <c r="E78" s="769" t="s">
        <v>1115</v>
      </c>
      <c r="F78" s="416">
        <v>43375</v>
      </c>
      <c r="G78" s="416">
        <f>+F78+119</f>
        <v>43494</v>
      </c>
      <c r="H78" s="649">
        <v>2562500</v>
      </c>
      <c r="I78" s="718"/>
      <c r="J78" s="413"/>
      <c r="K78" s="413"/>
      <c r="L78" s="413"/>
      <c r="M78" s="413"/>
      <c r="N78" s="413"/>
      <c r="O78" s="418"/>
      <c r="P78" s="62"/>
    </row>
    <row r="79" spans="1:16" s="224" customFormat="1" ht="44.25" customHeight="1">
      <c r="A79" s="409">
        <v>13</v>
      </c>
      <c r="B79" s="410" t="s">
        <v>60</v>
      </c>
      <c r="C79" s="233" t="s">
        <v>1125</v>
      </c>
      <c r="D79" s="410" t="s">
        <v>169</v>
      </c>
      <c r="E79" s="769" t="s">
        <v>1115</v>
      </c>
      <c r="F79" s="416">
        <v>43355</v>
      </c>
      <c r="G79" s="416">
        <f>+F79+59</f>
        <v>43414</v>
      </c>
      <c r="H79" s="649">
        <v>1889745</v>
      </c>
      <c r="I79" s="716">
        <v>208730.54</v>
      </c>
      <c r="J79" s="413"/>
      <c r="K79" s="413"/>
      <c r="L79" s="413"/>
      <c r="M79" s="413"/>
      <c r="N79" s="413"/>
      <c r="O79" s="418"/>
      <c r="P79" s="62"/>
    </row>
    <row r="80" spans="1:16" s="224" customFormat="1" ht="44.25" customHeight="1">
      <c r="A80" s="409">
        <v>14</v>
      </c>
      <c r="B80" s="410" t="s">
        <v>60</v>
      </c>
      <c r="C80" s="233" t="s">
        <v>1126</v>
      </c>
      <c r="D80" s="410" t="s">
        <v>169</v>
      </c>
      <c r="E80" s="769" t="s">
        <v>1112</v>
      </c>
      <c r="F80" s="417">
        <v>43101</v>
      </c>
      <c r="G80" s="417">
        <v>43708</v>
      </c>
      <c r="H80" s="719">
        <v>11502000</v>
      </c>
      <c r="I80" s="716">
        <v>7119771.5</v>
      </c>
      <c r="J80" s="413"/>
      <c r="K80" s="413"/>
      <c r="L80" s="413"/>
      <c r="M80" s="413"/>
      <c r="N80" s="413"/>
      <c r="O80" s="418"/>
      <c r="P80" s="62"/>
    </row>
    <row r="81" spans="1:16" s="224" customFormat="1" ht="44.25" customHeight="1">
      <c r="A81" s="409">
        <v>15</v>
      </c>
      <c r="B81" s="410" t="s">
        <v>60</v>
      </c>
      <c r="C81" s="233" t="s">
        <v>1127</v>
      </c>
      <c r="D81" s="410" t="s">
        <v>169</v>
      </c>
      <c r="E81" s="769" t="s">
        <v>1115</v>
      </c>
      <c r="F81" s="416">
        <v>43237</v>
      </c>
      <c r="G81" s="416">
        <f>+F81+239</f>
        <v>43476</v>
      </c>
      <c r="H81" s="649">
        <v>4252636.2</v>
      </c>
      <c r="I81" s="716">
        <v>2808915.66</v>
      </c>
      <c r="J81" s="413"/>
      <c r="K81" s="413"/>
      <c r="L81" s="413"/>
      <c r="M81" s="413"/>
      <c r="N81" s="413"/>
      <c r="O81" s="418"/>
      <c r="P81" s="62"/>
    </row>
    <row r="82" spans="1:16" s="224" customFormat="1" ht="44.25" customHeight="1">
      <c r="A82" s="409">
        <v>16</v>
      </c>
      <c r="B82" s="410" t="s">
        <v>60</v>
      </c>
      <c r="C82" s="233" t="s">
        <v>1128</v>
      </c>
      <c r="D82" s="410" t="s">
        <v>169</v>
      </c>
      <c r="E82" s="769" t="s">
        <v>1115</v>
      </c>
      <c r="F82" s="416">
        <v>43244</v>
      </c>
      <c r="G82" s="416">
        <f>+F82+239</f>
        <v>43483</v>
      </c>
      <c r="H82" s="649">
        <v>3714948.72</v>
      </c>
      <c r="I82" s="716">
        <v>1730868.76</v>
      </c>
      <c r="J82" s="413"/>
      <c r="K82" s="413"/>
      <c r="L82" s="413"/>
      <c r="M82" s="413"/>
      <c r="N82" s="413"/>
      <c r="O82" s="418"/>
      <c r="P82" s="62"/>
    </row>
    <row r="83" spans="1:16" s="224" customFormat="1" ht="44.25" customHeight="1">
      <c r="A83" s="409">
        <v>17</v>
      </c>
      <c r="B83" s="410" t="s">
        <v>60</v>
      </c>
      <c r="C83" s="233" t="s">
        <v>1129</v>
      </c>
      <c r="D83" s="410" t="s">
        <v>169</v>
      </c>
      <c r="E83" s="769" t="s">
        <v>1115</v>
      </c>
      <c r="F83" s="410" t="s">
        <v>1130</v>
      </c>
      <c r="G83" s="414"/>
      <c r="H83" s="718">
        <v>0</v>
      </c>
      <c r="I83" s="718">
        <v>0</v>
      </c>
      <c r="J83" s="413"/>
      <c r="K83" s="413"/>
      <c r="L83" s="413"/>
      <c r="M83" s="413"/>
      <c r="N83" s="413"/>
      <c r="O83" s="418"/>
      <c r="P83" s="62"/>
    </row>
    <row r="84" spans="1:16" s="224" customFormat="1" ht="44.25" customHeight="1">
      <c r="A84" s="409">
        <v>18</v>
      </c>
      <c r="B84" s="410" t="s">
        <v>60</v>
      </c>
      <c r="C84" s="233" t="s">
        <v>1131</v>
      </c>
      <c r="D84" s="410" t="s">
        <v>169</v>
      </c>
      <c r="E84" s="769" t="s">
        <v>1115</v>
      </c>
      <c r="F84" s="410" t="s">
        <v>1130</v>
      </c>
      <c r="G84" s="414"/>
      <c r="H84" s="418">
        <v>0</v>
      </c>
      <c r="I84" s="418">
        <v>0</v>
      </c>
      <c r="J84" s="413"/>
      <c r="K84" s="413"/>
      <c r="L84" s="413"/>
      <c r="M84" s="413"/>
      <c r="N84" s="413"/>
      <c r="O84" s="418"/>
      <c r="P84" s="62"/>
    </row>
    <row r="85" spans="1:16" s="224" customFormat="1" ht="44.25" customHeight="1">
      <c r="A85" s="409">
        <v>19</v>
      </c>
      <c r="B85" s="410" t="s">
        <v>60</v>
      </c>
      <c r="C85" s="233" t="s">
        <v>1132</v>
      </c>
      <c r="D85" s="410" t="s">
        <v>169</v>
      </c>
      <c r="E85" s="769" t="s">
        <v>1115</v>
      </c>
      <c r="F85" s="410" t="s">
        <v>1130</v>
      </c>
      <c r="G85" s="414"/>
      <c r="H85" s="418">
        <v>0</v>
      </c>
      <c r="I85" s="418">
        <v>0</v>
      </c>
      <c r="J85" s="413"/>
      <c r="K85" s="413"/>
      <c r="L85" s="413"/>
      <c r="M85" s="413"/>
      <c r="N85" s="413"/>
      <c r="O85" s="418"/>
      <c r="P85" s="62"/>
    </row>
    <row r="86" spans="1:16" s="224" customFormat="1" ht="44.25" customHeight="1">
      <c r="A86" s="409">
        <v>20</v>
      </c>
      <c r="B86" s="410" t="s">
        <v>60</v>
      </c>
      <c r="C86" s="233" t="s">
        <v>1133</v>
      </c>
      <c r="D86" s="410" t="s">
        <v>169</v>
      </c>
      <c r="E86" s="769" t="s">
        <v>1112</v>
      </c>
      <c r="F86" s="410" t="s">
        <v>1134</v>
      </c>
      <c r="G86" s="414"/>
      <c r="H86" s="418">
        <v>0</v>
      </c>
      <c r="I86" s="418">
        <v>0</v>
      </c>
      <c r="J86" s="413"/>
      <c r="K86" s="413"/>
      <c r="L86" s="413"/>
      <c r="M86" s="413"/>
      <c r="N86" s="413"/>
      <c r="O86" s="418"/>
      <c r="P86" s="62"/>
    </row>
    <row r="87" spans="1:16" s="224" customFormat="1" ht="44.25" customHeight="1">
      <c r="A87" s="409">
        <v>21</v>
      </c>
      <c r="B87" s="410" t="s">
        <v>60</v>
      </c>
      <c r="C87" s="233" t="s">
        <v>1135</v>
      </c>
      <c r="D87" s="410" t="s">
        <v>169</v>
      </c>
      <c r="E87" s="769" t="s">
        <v>1115</v>
      </c>
      <c r="F87" s="410" t="s">
        <v>1134</v>
      </c>
      <c r="G87" s="414"/>
      <c r="H87" s="418">
        <v>0</v>
      </c>
      <c r="I87" s="418">
        <v>0</v>
      </c>
      <c r="J87" s="413"/>
      <c r="K87" s="413"/>
      <c r="L87" s="413"/>
      <c r="M87" s="413"/>
      <c r="N87" s="413"/>
      <c r="O87" s="418"/>
      <c r="P87" s="62"/>
    </row>
    <row r="88" spans="1:16" s="224" customFormat="1" ht="44.25" customHeight="1">
      <c r="A88" s="409">
        <v>22</v>
      </c>
      <c r="B88" s="410" t="s">
        <v>60</v>
      </c>
      <c r="C88" s="233" t="s">
        <v>1136</v>
      </c>
      <c r="D88" s="410" t="s">
        <v>169</v>
      </c>
      <c r="E88" s="769" t="s">
        <v>1115</v>
      </c>
      <c r="F88" s="410" t="s">
        <v>1134</v>
      </c>
      <c r="G88" s="414"/>
      <c r="H88" s="418">
        <v>0</v>
      </c>
      <c r="I88" s="418">
        <v>0</v>
      </c>
      <c r="J88" s="413"/>
      <c r="K88" s="413"/>
      <c r="L88" s="413"/>
      <c r="M88" s="413"/>
      <c r="N88" s="413"/>
      <c r="O88" s="418"/>
      <c r="P88" s="62"/>
    </row>
    <row r="89" spans="1:16" s="224" customFormat="1" ht="44.25" customHeight="1" thickBot="1">
      <c r="A89" s="419">
        <v>23</v>
      </c>
      <c r="B89" s="420" t="s">
        <v>60</v>
      </c>
      <c r="C89" s="249" t="s">
        <v>1137</v>
      </c>
      <c r="D89" s="420" t="s">
        <v>169</v>
      </c>
      <c r="E89" s="770" t="s">
        <v>1112</v>
      </c>
      <c r="F89" s="420" t="s">
        <v>1134</v>
      </c>
      <c r="G89" s="421"/>
      <c r="H89" s="422">
        <v>0</v>
      </c>
      <c r="I89" s="422">
        <v>0</v>
      </c>
      <c r="J89" s="423"/>
      <c r="K89" s="423"/>
      <c r="L89" s="423"/>
      <c r="M89" s="423"/>
      <c r="N89" s="423"/>
      <c r="O89" s="422"/>
      <c r="P89" s="262"/>
    </row>
    <row r="90" spans="1:16" s="21" customFormat="1" ht="50.25" customHeight="1" thickBot="1">
      <c r="A90" s="858" t="s">
        <v>31</v>
      </c>
      <c r="B90" s="859"/>
      <c r="C90" s="859"/>
      <c r="D90" s="859"/>
      <c r="E90" s="859"/>
      <c r="F90" s="859"/>
      <c r="G90" s="860"/>
      <c r="H90" s="733">
        <f>SUM(H67:H89)</f>
        <v>35356272.259999998</v>
      </c>
      <c r="I90" s="744">
        <f>SUM(I67:I89)</f>
        <v>14741759.889999999</v>
      </c>
      <c r="J90" s="743"/>
      <c r="K90" s="743"/>
      <c r="L90" s="743"/>
      <c r="M90" s="743"/>
      <c r="N90" s="743"/>
      <c r="O90" s="743"/>
      <c r="P90" s="51"/>
    </row>
    <row r="91" spans="1:16" ht="15.75" thickBot="1">
      <c r="A91" s="855"/>
      <c r="B91" s="856"/>
      <c r="C91" s="856"/>
      <c r="D91" s="856"/>
      <c r="E91" s="856"/>
      <c r="F91" s="856"/>
      <c r="G91" s="856"/>
      <c r="H91" s="856"/>
      <c r="I91" s="856"/>
      <c r="J91" s="856"/>
      <c r="K91" s="856"/>
      <c r="L91" s="856"/>
      <c r="M91" s="856"/>
      <c r="N91" s="856"/>
      <c r="O91" s="856"/>
      <c r="P91" s="857"/>
    </row>
    <row r="92" spans="1:16" ht="49.5" customHeight="1" thickBot="1">
      <c r="A92" s="781" t="s">
        <v>1144</v>
      </c>
      <c r="B92" s="782"/>
      <c r="C92" s="782"/>
      <c r="D92" s="782"/>
      <c r="E92" s="782"/>
      <c r="F92" s="782"/>
      <c r="G92" s="782"/>
      <c r="H92" s="782"/>
      <c r="I92" s="782"/>
      <c r="J92" s="782"/>
      <c r="K92" s="782"/>
      <c r="L92" s="782"/>
      <c r="M92" s="782"/>
      <c r="N92" s="782"/>
      <c r="O92" s="782"/>
      <c r="P92" s="783"/>
    </row>
    <row r="93" spans="1:16" s="224" customFormat="1" ht="54.75" customHeight="1">
      <c r="A93" s="222">
        <v>1</v>
      </c>
      <c r="B93" s="222" t="s">
        <v>60</v>
      </c>
      <c r="C93" s="288" t="s">
        <v>1145</v>
      </c>
      <c r="D93" s="222" t="s">
        <v>163</v>
      </c>
      <c r="E93" s="288"/>
      <c r="F93" s="279">
        <v>43258</v>
      </c>
      <c r="G93" s="279" t="s">
        <v>1139</v>
      </c>
      <c r="H93" s="648">
        <v>32846627.370000001</v>
      </c>
      <c r="I93" s="648">
        <v>12769002.27</v>
      </c>
      <c r="J93" s="648">
        <v>21678774.07</v>
      </c>
      <c r="K93" s="648"/>
      <c r="L93" s="648">
        <v>13747735.52</v>
      </c>
      <c r="M93" s="648">
        <v>4631039</v>
      </c>
      <c r="N93" s="648">
        <v>3299999.5500000007</v>
      </c>
      <c r="O93" s="648"/>
      <c r="P93" s="288" t="s">
        <v>1140</v>
      </c>
    </row>
    <row r="94" spans="1:16" s="224" customFormat="1" ht="54.75" customHeight="1">
      <c r="A94" s="61">
        <v>1</v>
      </c>
      <c r="B94" s="222" t="s">
        <v>60</v>
      </c>
      <c r="C94" s="62" t="s">
        <v>1146</v>
      </c>
      <c r="D94" s="222" t="s">
        <v>163</v>
      </c>
      <c r="E94" s="62"/>
      <c r="F94" s="283">
        <v>43132</v>
      </c>
      <c r="G94" s="283">
        <v>43738</v>
      </c>
      <c r="H94" s="644">
        <v>977600</v>
      </c>
      <c r="I94" s="644">
        <v>395065</v>
      </c>
      <c r="J94" s="644">
        <v>582535</v>
      </c>
      <c r="K94" s="644"/>
      <c r="L94" s="644">
        <v>194178.33</v>
      </c>
      <c r="M94" s="644">
        <v>194178.33</v>
      </c>
      <c r="N94" s="644">
        <v>194178.34000000005</v>
      </c>
      <c r="O94" s="644"/>
      <c r="P94" s="62" t="s">
        <v>1140</v>
      </c>
    </row>
    <row r="95" spans="1:16" s="224" customFormat="1" ht="54.75" customHeight="1">
      <c r="A95" s="61">
        <v>2</v>
      </c>
      <c r="B95" s="222" t="s">
        <v>60</v>
      </c>
      <c r="C95" s="62" t="s">
        <v>1147</v>
      </c>
      <c r="D95" s="222" t="s">
        <v>163</v>
      </c>
      <c r="E95" s="62"/>
      <c r="F95" s="283">
        <v>43497</v>
      </c>
      <c r="G95" s="283">
        <v>43738</v>
      </c>
      <c r="H95" s="644">
        <v>124000</v>
      </c>
      <c r="I95" s="644"/>
      <c r="J95" s="644">
        <v>124000</v>
      </c>
      <c r="K95" s="644"/>
      <c r="L95" s="644">
        <v>31000</v>
      </c>
      <c r="M95" s="644">
        <v>46500</v>
      </c>
      <c r="N95" s="644">
        <v>46500</v>
      </c>
      <c r="O95" s="644"/>
      <c r="P95" s="62" t="s">
        <v>1140</v>
      </c>
    </row>
    <row r="96" spans="1:16" s="224" customFormat="1" ht="54.75" customHeight="1">
      <c r="A96" s="61">
        <v>3</v>
      </c>
      <c r="B96" s="222" t="s">
        <v>60</v>
      </c>
      <c r="C96" s="62" t="s">
        <v>1148</v>
      </c>
      <c r="D96" s="222" t="s">
        <v>163</v>
      </c>
      <c r="E96" s="62"/>
      <c r="F96" s="283">
        <v>43497</v>
      </c>
      <c r="G96" s="283">
        <v>43603</v>
      </c>
      <c r="H96" s="644">
        <v>235080</v>
      </c>
      <c r="I96" s="644"/>
      <c r="J96" s="644">
        <v>235080</v>
      </c>
      <c r="K96" s="644"/>
      <c r="L96" s="644">
        <v>130600</v>
      </c>
      <c r="M96" s="644">
        <v>104480</v>
      </c>
      <c r="N96" s="644"/>
      <c r="O96" s="644"/>
      <c r="P96" s="62" t="s">
        <v>1140</v>
      </c>
    </row>
    <row r="97" spans="1:16" s="224" customFormat="1" ht="54.75" customHeight="1">
      <c r="A97" s="61">
        <v>4</v>
      </c>
      <c r="B97" s="61" t="s">
        <v>60</v>
      </c>
      <c r="C97" s="62" t="s">
        <v>1149</v>
      </c>
      <c r="D97" s="222" t="s">
        <v>163</v>
      </c>
      <c r="E97" s="62"/>
      <c r="F97" s="283">
        <v>43454</v>
      </c>
      <c r="G97" s="283">
        <v>43605</v>
      </c>
      <c r="H97" s="644">
        <v>337500</v>
      </c>
      <c r="I97" s="644">
        <v>0</v>
      </c>
      <c r="J97" s="644">
        <v>337500</v>
      </c>
      <c r="K97" s="644"/>
      <c r="L97" s="644">
        <v>263403.90000000002</v>
      </c>
      <c r="M97" s="644">
        <v>74096.099999999977</v>
      </c>
      <c r="N97" s="644"/>
      <c r="O97" s="644"/>
      <c r="P97" s="62" t="s">
        <v>1140</v>
      </c>
    </row>
    <row r="98" spans="1:16" s="224" customFormat="1" ht="54.75" customHeight="1">
      <c r="A98" s="61">
        <v>5</v>
      </c>
      <c r="B98" s="61" t="s">
        <v>60</v>
      </c>
      <c r="C98" s="62" t="s">
        <v>1150</v>
      </c>
      <c r="D98" s="222" t="s">
        <v>163</v>
      </c>
      <c r="E98" s="62"/>
      <c r="F98" s="283">
        <v>43454</v>
      </c>
      <c r="G98" s="283">
        <v>43597</v>
      </c>
      <c r="H98" s="644">
        <v>479000</v>
      </c>
      <c r="I98" s="644">
        <v>0</v>
      </c>
      <c r="J98" s="644">
        <v>479000</v>
      </c>
      <c r="K98" s="644"/>
      <c r="L98" s="644">
        <v>390300.5</v>
      </c>
      <c r="M98" s="644">
        <v>88699.5</v>
      </c>
      <c r="N98" s="644"/>
      <c r="O98" s="644"/>
      <c r="P98" s="62" t="s">
        <v>1141</v>
      </c>
    </row>
    <row r="99" spans="1:16" s="224" customFormat="1" ht="54.75" customHeight="1">
      <c r="A99" s="61">
        <v>6</v>
      </c>
      <c r="B99" s="61" t="s">
        <v>60</v>
      </c>
      <c r="C99" s="62" t="s">
        <v>1151</v>
      </c>
      <c r="D99" s="222" t="s">
        <v>163</v>
      </c>
      <c r="E99" s="62"/>
      <c r="F99" s="283">
        <v>43245</v>
      </c>
      <c r="G99" s="283">
        <v>43708</v>
      </c>
      <c r="H99" s="644">
        <v>2702766.7</v>
      </c>
      <c r="I99" s="644">
        <v>1447952.63</v>
      </c>
      <c r="J99" s="644">
        <v>1254814.0700000003</v>
      </c>
      <c r="K99" s="644"/>
      <c r="L99" s="644">
        <v>627407.03500000015</v>
      </c>
      <c r="M99" s="644">
        <v>627407.03500000015</v>
      </c>
      <c r="N99" s="644"/>
      <c r="O99" s="644"/>
      <c r="P99" s="62" t="s">
        <v>1140</v>
      </c>
    </row>
    <row r="100" spans="1:16" s="224" customFormat="1" ht="54.75" customHeight="1">
      <c r="A100" s="61"/>
      <c r="B100" s="61" t="s">
        <v>142</v>
      </c>
      <c r="C100" s="62" t="s">
        <v>1152</v>
      </c>
      <c r="D100" s="222" t="s">
        <v>163</v>
      </c>
      <c r="E100" s="62"/>
      <c r="F100" s="283">
        <v>43311</v>
      </c>
      <c r="G100" s="283">
        <v>43518</v>
      </c>
      <c r="H100" s="644">
        <v>740000</v>
      </c>
      <c r="I100" s="644">
        <v>472494.27</v>
      </c>
      <c r="J100" s="644">
        <v>267505.73</v>
      </c>
      <c r="K100" s="644"/>
      <c r="L100" s="644">
        <v>267505.73</v>
      </c>
      <c r="M100" s="644"/>
      <c r="N100" s="644"/>
      <c r="O100" s="644"/>
      <c r="P100" s="62" t="s">
        <v>1141</v>
      </c>
    </row>
    <row r="101" spans="1:16" s="224" customFormat="1" ht="54.75" customHeight="1">
      <c r="A101" s="61">
        <v>7</v>
      </c>
      <c r="B101" s="61" t="s">
        <v>142</v>
      </c>
      <c r="C101" s="62" t="s">
        <v>1153</v>
      </c>
      <c r="D101" s="222" t="s">
        <v>163</v>
      </c>
      <c r="E101" s="62"/>
      <c r="F101" s="283">
        <v>43396</v>
      </c>
      <c r="G101" s="283">
        <v>43586</v>
      </c>
      <c r="H101" s="644">
        <v>4689083.7300000004</v>
      </c>
      <c r="I101" s="644">
        <v>3650722.01</v>
      </c>
      <c r="J101" s="644">
        <v>1038361.7200000007</v>
      </c>
      <c r="K101" s="644"/>
      <c r="L101" s="644">
        <v>1038361.72</v>
      </c>
      <c r="M101" s="644"/>
      <c r="N101" s="644"/>
      <c r="O101" s="644"/>
      <c r="P101" s="62" t="s">
        <v>1141</v>
      </c>
    </row>
    <row r="102" spans="1:16" s="224" customFormat="1" ht="54.75" customHeight="1">
      <c r="A102" s="61">
        <v>8</v>
      </c>
      <c r="B102" s="61" t="s">
        <v>60</v>
      </c>
      <c r="C102" s="62" t="s">
        <v>1154</v>
      </c>
      <c r="D102" s="222" t="s">
        <v>163</v>
      </c>
      <c r="E102" s="62"/>
      <c r="F102" s="283">
        <v>43431</v>
      </c>
      <c r="G102" s="283">
        <v>43718</v>
      </c>
      <c r="H102" s="644">
        <v>711560.9</v>
      </c>
      <c r="I102" s="644">
        <v>162328.13</v>
      </c>
      <c r="J102" s="644">
        <v>549232.77</v>
      </c>
      <c r="K102" s="644"/>
      <c r="L102" s="644">
        <v>384875.13</v>
      </c>
      <c r="M102" s="644">
        <v>164357.64000000001</v>
      </c>
      <c r="N102" s="644"/>
      <c r="O102" s="644"/>
      <c r="P102" s="62" t="s">
        <v>1140</v>
      </c>
    </row>
    <row r="103" spans="1:16" s="224" customFormat="1" ht="54.75" customHeight="1">
      <c r="A103" s="61">
        <v>9</v>
      </c>
      <c r="B103" s="61" t="s">
        <v>60</v>
      </c>
      <c r="C103" s="62" t="s">
        <v>1155</v>
      </c>
      <c r="D103" s="222" t="s">
        <v>163</v>
      </c>
      <c r="E103" s="62"/>
      <c r="F103" s="283">
        <v>43419</v>
      </c>
      <c r="G103" s="283">
        <v>43703</v>
      </c>
      <c r="H103" s="644">
        <v>661731.06000000006</v>
      </c>
      <c r="I103" s="644">
        <v>69780.800000000003</v>
      </c>
      <c r="J103" s="644">
        <v>591950.26</v>
      </c>
      <c r="K103" s="644"/>
      <c r="L103" s="644">
        <v>357409.29</v>
      </c>
      <c r="M103" s="644">
        <v>234540.97000000003</v>
      </c>
      <c r="N103" s="644"/>
      <c r="O103" s="644"/>
      <c r="P103" s="62" t="s">
        <v>1140</v>
      </c>
    </row>
    <row r="104" spans="1:16" s="224" customFormat="1" ht="54.75" customHeight="1">
      <c r="A104" s="61">
        <v>10</v>
      </c>
      <c r="B104" s="61" t="s">
        <v>60</v>
      </c>
      <c r="C104" s="62" t="s">
        <v>1156</v>
      </c>
      <c r="D104" s="222" t="s">
        <v>163</v>
      </c>
      <c r="E104" s="62"/>
      <c r="F104" s="283">
        <v>43419</v>
      </c>
      <c r="G104" s="283">
        <v>43703</v>
      </c>
      <c r="H104" s="644">
        <v>774272.83</v>
      </c>
      <c r="I104" s="644">
        <v>107858.25</v>
      </c>
      <c r="J104" s="644">
        <v>666414.57999999996</v>
      </c>
      <c r="K104" s="644"/>
      <c r="L104" s="644">
        <v>389155.93</v>
      </c>
      <c r="M104" s="644">
        <v>277258.64999999997</v>
      </c>
      <c r="N104" s="644"/>
      <c r="O104" s="644"/>
      <c r="P104" s="62" t="s">
        <v>1140</v>
      </c>
    </row>
    <row r="105" spans="1:16" s="224" customFormat="1" ht="54.75" customHeight="1">
      <c r="A105" s="61">
        <v>11</v>
      </c>
      <c r="B105" s="61" t="s">
        <v>60</v>
      </c>
      <c r="C105" s="62" t="s">
        <v>1157</v>
      </c>
      <c r="D105" s="222" t="s">
        <v>163</v>
      </c>
      <c r="E105" s="62"/>
      <c r="F105" s="283">
        <v>43551</v>
      </c>
      <c r="G105" s="283">
        <v>43700</v>
      </c>
      <c r="H105" s="644">
        <v>1105817.6399999999</v>
      </c>
      <c r="I105" s="644">
        <v>0</v>
      </c>
      <c r="J105" s="644">
        <v>1105817.6399999999</v>
      </c>
      <c r="K105" s="644"/>
      <c r="L105" s="644"/>
      <c r="M105" s="644">
        <v>663490.58400000003</v>
      </c>
      <c r="N105" s="644">
        <v>442327.05599999998</v>
      </c>
      <c r="O105" s="644"/>
      <c r="P105" s="62" t="s">
        <v>1140</v>
      </c>
    </row>
    <row r="106" spans="1:16" s="224" customFormat="1" ht="54.75" customHeight="1">
      <c r="A106" s="61">
        <v>12</v>
      </c>
      <c r="B106" s="61" t="s">
        <v>60</v>
      </c>
      <c r="C106" s="62" t="s">
        <v>1158</v>
      </c>
      <c r="D106" s="222" t="s">
        <v>163</v>
      </c>
      <c r="E106" s="62"/>
      <c r="F106" s="283">
        <v>43458</v>
      </c>
      <c r="G106" s="283">
        <v>43577</v>
      </c>
      <c r="H106" s="644">
        <v>539389.91</v>
      </c>
      <c r="I106" s="644">
        <v>0</v>
      </c>
      <c r="J106" s="644">
        <v>539389.91</v>
      </c>
      <c r="K106" s="644"/>
      <c r="L106" s="644">
        <v>155570.44</v>
      </c>
      <c r="M106" s="644">
        <v>383819.47000000003</v>
      </c>
      <c r="N106" s="644"/>
      <c r="O106" s="644"/>
      <c r="P106" s="62" t="s">
        <v>1140</v>
      </c>
    </row>
    <row r="107" spans="1:16" s="224" customFormat="1" ht="54.75" customHeight="1">
      <c r="A107" s="61">
        <v>13</v>
      </c>
      <c r="B107" s="61" t="s">
        <v>60</v>
      </c>
      <c r="C107" s="62" t="s">
        <v>1159</v>
      </c>
      <c r="D107" s="222" t="s">
        <v>163</v>
      </c>
      <c r="E107" s="62"/>
      <c r="F107" s="283">
        <v>43511</v>
      </c>
      <c r="G107" s="283">
        <v>43661</v>
      </c>
      <c r="H107" s="644">
        <v>499800</v>
      </c>
      <c r="I107" s="644">
        <v>0</v>
      </c>
      <c r="J107" s="644">
        <v>499800</v>
      </c>
      <c r="K107" s="644"/>
      <c r="L107" s="644">
        <v>71221.5</v>
      </c>
      <c r="M107" s="644">
        <v>428578.5</v>
      </c>
      <c r="N107" s="644"/>
      <c r="O107" s="644"/>
      <c r="P107" s="62" t="s">
        <v>1140</v>
      </c>
    </row>
    <row r="108" spans="1:16" s="224" customFormat="1" ht="54.75" customHeight="1">
      <c r="A108" s="61">
        <v>14</v>
      </c>
      <c r="B108" s="61" t="s">
        <v>60</v>
      </c>
      <c r="C108" s="62" t="s">
        <v>1160</v>
      </c>
      <c r="D108" s="222" t="s">
        <v>163</v>
      </c>
      <c r="E108" s="62"/>
      <c r="F108" s="283">
        <v>43574</v>
      </c>
      <c r="G108" s="283">
        <v>43843</v>
      </c>
      <c r="H108" s="644">
        <v>1006250</v>
      </c>
      <c r="I108" s="644">
        <v>0</v>
      </c>
      <c r="J108" s="644">
        <v>1006250</v>
      </c>
      <c r="K108" s="644"/>
      <c r="L108" s="644"/>
      <c r="M108" s="644">
        <v>335417</v>
      </c>
      <c r="N108" s="644">
        <v>335417</v>
      </c>
      <c r="O108" s="644">
        <v>335416</v>
      </c>
      <c r="P108" s="62" t="s">
        <v>1140</v>
      </c>
    </row>
    <row r="109" spans="1:16" s="224" customFormat="1" ht="54.75" customHeight="1">
      <c r="A109" s="61">
        <v>15</v>
      </c>
      <c r="B109" s="61" t="s">
        <v>60</v>
      </c>
      <c r="C109" s="62" t="s">
        <v>1161</v>
      </c>
      <c r="D109" s="222" t="s">
        <v>163</v>
      </c>
      <c r="E109" s="62"/>
      <c r="F109" s="283">
        <v>43565</v>
      </c>
      <c r="G109" s="283">
        <v>43804</v>
      </c>
      <c r="H109" s="644">
        <v>1683000</v>
      </c>
      <c r="I109" s="644">
        <v>0</v>
      </c>
      <c r="J109" s="644">
        <v>1683000</v>
      </c>
      <c r="K109" s="644"/>
      <c r="L109" s="644"/>
      <c r="M109" s="644">
        <v>561000</v>
      </c>
      <c r="N109" s="644">
        <v>561000</v>
      </c>
      <c r="O109" s="644">
        <v>561000</v>
      </c>
      <c r="P109" s="62" t="s">
        <v>1140</v>
      </c>
    </row>
    <row r="110" spans="1:16" s="224" customFormat="1" ht="54.75" customHeight="1">
      <c r="A110" s="61">
        <v>16</v>
      </c>
      <c r="B110" s="61" t="s">
        <v>142</v>
      </c>
      <c r="C110" s="62" t="s">
        <v>1162</v>
      </c>
      <c r="D110" s="222" t="s">
        <v>163</v>
      </c>
      <c r="E110" s="62"/>
      <c r="F110" s="283">
        <v>43605</v>
      </c>
      <c r="G110" s="283">
        <v>43784</v>
      </c>
      <c r="H110" s="644">
        <v>1022222</v>
      </c>
      <c r="I110" s="644">
        <v>0</v>
      </c>
      <c r="J110" s="644">
        <v>1022222</v>
      </c>
      <c r="K110" s="644"/>
      <c r="L110" s="644"/>
      <c r="M110" s="644">
        <v>255000</v>
      </c>
      <c r="N110" s="644">
        <v>510000</v>
      </c>
      <c r="O110" s="644">
        <v>257222</v>
      </c>
      <c r="P110" s="62" t="s">
        <v>1140</v>
      </c>
    </row>
    <row r="111" spans="1:16" s="224" customFormat="1" ht="54.75" customHeight="1">
      <c r="A111" s="61">
        <v>17</v>
      </c>
      <c r="B111" s="61" t="s">
        <v>142</v>
      </c>
      <c r="C111" s="62" t="s">
        <v>1163</v>
      </c>
      <c r="D111" s="222" t="s">
        <v>163</v>
      </c>
      <c r="E111" s="62"/>
      <c r="F111" s="283">
        <v>43617</v>
      </c>
      <c r="G111" s="283">
        <v>43766</v>
      </c>
      <c r="H111" s="644">
        <v>1303000</v>
      </c>
      <c r="I111" s="644">
        <v>0</v>
      </c>
      <c r="J111" s="644">
        <v>1303000</v>
      </c>
      <c r="K111" s="644"/>
      <c r="L111" s="644"/>
      <c r="M111" s="644">
        <v>260600</v>
      </c>
      <c r="N111" s="644">
        <v>781800</v>
      </c>
      <c r="O111" s="644">
        <v>260600</v>
      </c>
      <c r="P111" s="62" t="s">
        <v>1142</v>
      </c>
    </row>
    <row r="112" spans="1:16" s="224" customFormat="1" ht="54.75" customHeight="1">
      <c r="A112" s="61">
        <v>18</v>
      </c>
      <c r="B112" s="61" t="s">
        <v>142</v>
      </c>
      <c r="C112" s="62" t="s">
        <v>1164</v>
      </c>
      <c r="D112" s="222" t="s">
        <v>163</v>
      </c>
      <c r="E112" s="62"/>
      <c r="F112" s="283">
        <v>43577</v>
      </c>
      <c r="G112" s="283">
        <v>43726</v>
      </c>
      <c r="H112" s="644">
        <v>382000</v>
      </c>
      <c r="I112" s="644">
        <v>0</v>
      </c>
      <c r="J112" s="644">
        <v>382000</v>
      </c>
      <c r="K112" s="644"/>
      <c r="L112" s="644"/>
      <c r="M112" s="644">
        <v>191000</v>
      </c>
      <c r="N112" s="644">
        <v>191000</v>
      </c>
      <c r="O112" s="644"/>
      <c r="P112" s="62" t="s">
        <v>1140</v>
      </c>
    </row>
    <row r="113" spans="1:16" s="224" customFormat="1" ht="54.75" customHeight="1" thickBot="1">
      <c r="A113" s="225">
        <v>19</v>
      </c>
      <c r="B113" s="225" t="s">
        <v>60</v>
      </c>
      <c r="C113" s="262" t="s">
        <v>1165</v>
      </c>
      <c r="D113" s="289" t="s">
        <v>163</v>
      </c>
      <c r="E113" s="262"/>
      <c r="F113" s="225"/>
      <c r="G113" s="225"/>
      <c r="H113" s="645"/>
      <c r="I113" s="645">
        <v>0</v>
      </c>
      <c r="J113" s="645">
        <v>0</v>
      </c>
      <c r="K113" s="645"/>
      <c r="L113" s="645"/>
      <c r="M113" s="645"/>
      <c r="N113" s="645"/>
      <c r="O113" s="645"/>
      <c r="P113" s="262" t="s">
        <v>1143</v>
      </c>
    </row>
    <row r="114" spans="1:16" s="32" customFormat="1" ht="52.5" customHeight="1" thickBot="1">
      <c r="A114" s="858" t="s">
        <v>31</v>
      </c>
      <c r="B114" s="859"/>
      <c r="C114" s="859"/>
      <c r="D114" s="859"/>
      <c r="E114" s="859"/>
      <c r="F114" s="859"/>
      <c r="G114" s="860"/>
      <c r="H114" s="733">
        <f>SUM(H93:H113)</f>
        <v>52820702.140000008</v>
      </c>
      <c r="I114" s="733">
        <f>SUM(I93:I113)</f>
        <v>19075203.359999999</v>
      </c>
      <c r="J114" s="733">
        <f>SUM(J93:J113)</f>
        <v>35346647.75</v>
      </c>
      <c r="K114" s="733"/>
      <c r="L114" s="733">
        <f>SUM(L93:L113)</f>
        <v>18048725.025000002</v>
      </c>
      <c r="M114" s="733">
        <f>SUM(M93:M113)</f>
        <v>9521462.7789999992</v>
      </c>
      <c r="N114" s="733">
        <f>SUM(N93:N113)</f>
        <v>6362221.9460000005</v>
      </c>
      <c r="O114" s="733">
        <f>SUM(O93:O113)</f>
        <v>1414238</v>
      </c>
      <c r="P114" s="51"/>
    </row>
    <row r="115" spans="1:16" ht="15.75" thickBot="1">
      <c r="A115" s="855"/>
      <c r="B115" s="856"/>
      <c r="C115" s="856"/>
      <c r="D115" s="856"/>
      <c r="E115" s="856"/>
      <c r="F115" s="856"/>
      <c r="G115" s="856"/>
      <c r="H115" s="856"/>
      <c r="I115" s="856"/>
      <c r="J115" s="856"/>
      <c r="K115" s="856"/>
      <c r="L115" s="856"/>
      <c r="M115" s="856"/>
      <c r="N115" s="856"/>
      <c r="O115" s="856"/>
      <c r="P115" s="857"/>
    </row>
    <row r="116" spans="1:16" ht="53.25" customHeight="1" thickBot="1">
      <c r="A116" s="781" t="s">
        <v>1170</v>
      </c>
      <c r="B116" s="782"/>
      <c r="C116" s="782"/>
      <c r="D116" s="782"/>
      <c r="E116" s="782"/>
      <c r="F116" s="782"/>
      <c r="G116" s="782"/>
      <c r="H116" s="782"/>
      <c r="I116" s="782"/>
      <c r="J116" s="782"/>
      <c r="K116" s="782"/>
      <c r="L116" s="782"/>
      <c r="M116" s="782"/>
      <c r="N116" s="782"/>
      <c r="O116" s="782"/>
      <c r="P116" s="783"/>
    </row>
    <row r="117" spans="1:16" s="69" customFormat="1" ht="54.75" customHeight="1">
      <c r="A117" s="222">
        <v>1</v>
      </c>
      <c r="B117" s="222" t="s">
        <v>60</v>
      </c>
      <c r="C117" s="288" t="s">
        <v>1171</v>
      </c>
      <c r="D117" s="222" t="s">
        <v>288</v>
      </c>
      <c r="E117" s="288" t="s">
        <v>1060</v>
      </c>
      <c r="F117" s="279">
        <v>43077</v>
      </c>
      <c r="G117" s="278" t="s">
        <v>1166</v>
      </c>
      <c r="H117" s="648">
        <v>89997027.409999996</v>
      </c>
      <c r="I117" s="648">
        <v>22430150.27</v>
      </c>
      <c r="J117" s="648">
        <v>35517601.740000002</v>
      </c>
      <c r="K117" s="648" t="s">
        <v>1060</v>
      </c>
      <c r="L117" s="648">
        <v>6411756.75</v>
      </c>
      <c r="M117" s="648">
        <v>9701948.3300000001</v>
      </c>
      <c r="N117" s="648">
        <v>9701948.3300000001</v>
      </c>
      <c r="O117" s="648">
        <v>9701948.3300000001</v>
      </c>
      <c r="P117" s="288"/>
    </row>
    <row r="118" spans="1:16" s="69" customFormat="1" ht="54.75" customHeight="1">
      <c r="A118" s="61">
        <v>2</v>
      </c>
      <c r="B118" s="222" t="s">
        <v>60</v>
      </c>
      <c r="C118" s="62" t="s">
        <v>1172</v>
      </c>
      <c r="D118" s="61" t="s">
        <v>288</v>
      </c>
      <c r="E118" s="62" t="s">
        <v>1060</v>
      </c>
      <c r="F118" s="283">
        <v>43222</v>
      </c>
      <c r="G118" s="282" t="s">
        <v>1167</v>
      </c>
      <c r="H118" s="644">
        <v>11991309</v>
      </c>
      <c r="I118" s="644">
        <v>3080370.91</v>
      </c>
      <c r="J118" s="644">
        <v>8910938.0899999999</v>
      </c>
      <c r="K118" s="644" t="s">
        <v>1060</v>
      </c>
      <c r="L118" s="644">
        <v>5473310.96</v>
      </c>
      <c r="M118" s="644">
        <v>1145875.71</v>
      </c>
      <c r="N118" s="644">
        <v>1145875.71</v>
      </c>
      <c r="O118" s="644">
        <v>1145875.71</v>
      </c>
      <c r="P118" s="62"/>
    </row>
    <row r="119" spans="1:16" s="69" customFormat="1" ht="54.75" customHeight="1">
      <c r="A119" s="61">
        <v>3</v>
      </c>
      <c r="B119" s="222" t="s">
        <v>60</v>
      </c>
      <c r="C119" s="62" t="s">
        <v>1174</v>
      </c>
      <c r="D119" s="61" t="s">
        <v>288</v>
      </c>
      <c r="E119" s="62" t="s">
        <v>1060</v>
      </c>
      <c r="F119" s="283">
        <v>43248</v>
      </c>
      <c r="G119" s="282" t="s">
        <v>1168</v>
      </c>
      <c r="H119" s="644">
        <v>6390144</v>
      </c>
      <c r="I119" s="644">
        <v>2875564.8000000003</v>
      </c>
      <c r="J119" s="644">
        <v>3514579.2</v>
      </c>
      <c r="K119" s="644" t="s">
        <v>1060</v>
      </c>
      <c r="L119" s="644" t="s">
        <v>1060</v>
      </c>
      <c r="M119" s="644">
        <v>1171526.3999999999</v>
      </c>
      <c r="N119" s="644">
        <v>1171526.3999999999</v>
      </c>
      <c r="O119" s="644">
        <v>1171526.3999999999</v>
      </c>
      <c r="P119" s="62"/>
    </row>
    <row r="120" spans="1:16" s="69" customFormat="1" ht="54.75" customHeight="1" thickBot="1">
      <c r="A120" s="225">
        <v>4</v>
      </c>
      <c r="B120" s="222" t="s">
        <v>60</v>
      </c>
      <c r="C120" s="262" t="s">
        <v>1173</v>
      </c>
      <c r="D120" s="225" t="s">
        <v>288</v>
      </c>
      <c r="E120" s="771"/>
      <c r="F120" s="225"/>
      <c r="G120" s="225"/>
      <c r="H120" s="645" t="s">
        <v>1060</v>
      </c>
      <c r="I120" s="645" t="s">
        <v>1060</v>
      </c>
      <c r="J120" s="645" t="s">
        <v>1060</v>
      </c>
      <c r="K120" s="645" t="s">
        <v>1060</v>
      </c>
      <c r="L120" s="645" t="s">
        <v>1060</v>
      </c>
      <c r="M120" s="645" t="s">
        <v>1060</v>
      </c>
      <c r="N120" s="645" t="s">
        <v>1060</v>
      </c>
      <c r="O120" s="645" t="s">
        <v>1060</v>
      </c>
      <c r="P120" s="65" t="s">
        <v>1169</v>
      </c>
    </row>
    <row r="121" spans="1:16" s="21" customFormat="1" ht="49.5" customHeight="1" thickBot="1">
      <c r="A121" s="858" t="s">
        <v>31</v>
      </c>
      <c r="B121" s="859"/>
      <c r="C121" s="859"/>
      <c r="D121" s="859"/>
      <c r="E121" s="859"/>
      <c r="F121" s="859"/>
      <c r="G121" s="860"/>
      <c r="H121" s="733">
        <f>SUM(H117:H120)</f>
        <v>108378480.41</v>
      </c>
      <c r="I121" s="744">
        <f>SUM(I117:I120)</f>
        <v>28386085.98</v>
      </c>
      <c r="J121" s="733">
        <f>SUM(J117:J120)</f>
        <v>47943119.030000001</v>
      </c>
      <c r="K121" s="733"/>
      <c r="L121" s="733">
        <f>SUM(L117:L120)</f>
        <v>11885067.710000001</v>
      </c>
      <c r="M121" s="733">
        <f>SUM(M117:M120)</f>
        <v>12019350.439999999</v>
      </c>
      <c r="N121" s="733">
        <f>SUM(N117:N120)</f>
        <v>12019350.439999999</v>
      </c>
      <c r="O121" s="733">
        <f>SUM(O117:O120)</f>
        <v>12019350.439999999</v>
      </c>
      <c r="P121" s="756"/>
    </row>
    <row r="122" spans="1:16" ht="15.75" thickBot="1">
      <c r="A122" s="855"/>
      <c r="B122" s="856"/>
      <c r="C122" s="856"/>
      <c r="D122" s="856"/>
      <c r="E122" s="856"/>
      <c r="F122" s="856"/>
      <c r="G122" s="856"/>
      <c r="H122" s="856"/>
      <c r="I122" s="856"/>
      <c r="J122" s="856"/>
      <c r="K122" s="856"/>
      <c r="L122" s="856"/>
      <c r="M122" s="856"/>
      <c r="N122" s="856"/>
      <c r="O122" s="856"/>
      <c r="P122" s="857"/>
    </row>
    <row r="123" spans="1:16" ht="49.5" customHeight="1" thickBot="1">
      <c r="A123" s="781" t="s">
        <v>1175</v>
      </c>
      <c r="B123" s="782"/>
      <c r="C123" s="782"/>
      <c r="D123" s="782"/>
      <c r="E123" s="782"/>
      <c r="F123" s="782"/>
      <c r="G123" s="782"/>
      <c r="H123" s="782"/>
      <c r="I123" s="782"/>
      <c r="J123" s="782"/>
      <c r="K123" s="782"/>
      <c r="L123" s="782"/>
      <c r="M123" s="782"/>
      <c r="N123" s="782"/>
      <c r="O123" s="782"/>
      <c r="P123" s="783"/>
    </row>
    <row r="124" spans="1:16" s="224" customFormat="1" ht="46.5" customHeight="1">
      <c r="A124" s="222">
        <v>1</v>
      </c>
      <c r="B124" s="222" t="s">
        <v>60</v>
      </c>
      <c r="C124" s="288" t="s">
        <v>1176</v>
      </c>
      <c r="D124" s="222" t="s">
        <v>1053</v>
      </c>
      <c r="E124" s="255" t="s">
        <v>1177</v>
      </c>
      <c r="F124" s="279">
        <v>43285</v>
      </c>
      <c r="G124" s="279">
        <v>43795</v>
      </c>
      <c r="H124" s="720">
        <v>1212750</v>
      </c>
      <c r="I124" s="720">
        <v>248535</v>
      </c>
      <c r="J124" s="720"/>
      <c r="K124" s="721"/>
      <c r="L124" s="721"/>
      <c r="M124" s="721"/>
      <c r="N124" s="721"/>
      <c r="O124" s="721"/>
      <c r="P124" s="288"/>
    </row>
    <row r="125" spans="1:16" s="224" customFormat="1" ht="46.5" customHeight="1">
      <c r="A125" s="61">
        <v>2</v>
      </c>
      <c r="B125" s="222" t="s">
        <v>60</v>
      </c>
      <c r="C125" s="62" t="s">
        <v>1178</v>
      </c>
      <c r="D125" s="222" t="s">
        <v>1053</v>
      </c>
      <c r="E125" s="63" t="s">
        <v>1179</v>
      </c>
      <c r="F125" s="283">
        <v>43301</v>
      </c>
      <c r="G125" s="283">
        <v>43666</v>
      </c>
      <c r="H125" s="647">
        <v>1422800</v>
      </c>
      <c r="I125" s="647">
        <v>897753.24576271197</v>
      </c>
      <c r="J125" s="647"/>
      <c r="K125" s="632"/>
      <c r="L125" s="632"/>
      <c r="M125" s="632"/>
      <c r="N125" s="632"/>
      <c r="O125" s="632"/>
      <c r="P125" s="62"/>
    </row>
    <row r="126" spans="1:16" s="224" customFormat="1" ht="46.5" customHeight="1">
      <c r="A126" s="61">
        <v>3</v>
      </c>
      <c r="B126" s="61" t="s">
        <v>142</v>
      </c>
      <c r="C126" s="62" t="s">
        <v>1180</v>
      </c>
      <c r="D126" s="222" t="s">
        <v>1053</v>
      </c>
      <c r="E126" s="63" t="s">
        <v>1181</v>
      </c>
      <c r="F126" s="283">
        <v>43263</v>
      </c>
      <c r="G126" s="283">
        <v>43663</v>
      </c>
      <c r="H126" s="647">
        <v>24880892.030000001</v>
      </c>
      <c r="I126" s="647">
        <v>22334971.398305085</v>
      </c>
      <c r="J126" s="647"/>
      <c r="K126" s="632"/>
      <c r="L126" s="632"/>
      <c r="M126" s="632"/>
      <c r="N126" s="632"/>
      <c r="O126" s="632"/>
      <c r="P126" s="62"/>
    </row>
    <row r="127" spans="1:16" s="224" customFormat="1" ht="46.5" customHeight="1">
      <c r="A127" s="61">
        <v>4</v>
      </c>
      <c r="B127" s="61" t="s">
        <v>60</v>
      </c>
      <c r="C127" s="62" t="s">
        <v>1182</v>
      </c>
      <c r="D127" s="222" t="s">
        <v>1053</v>
      </c>
      <c r="E127" s="63" t="s">
        <v>1183</v>
      </c>
      <c r="F127" s="283">
        <v>43347</v>
      </c>
      <c r="G127" s="283">
        <v>43647</v>
      </c>
      <c r="H127" s="647">
        <v>6126203.5099999998</v>
      </c>
      <c r="I127" s="647">
        <v>982167.0423728812</v>
      </c>
      <c r="J127" s="647"/>
      <c r="K127" s="632"/>
      <c r="L127" s="632"/>
      <c r="M127" s="632"/>
      <c r="N127" s="632"/>
      <c r="O127" s="632"/>
      <c r="P127" s="62"/>
    </row>
    <row r="128" spans="1:16" s="224" customFormat="1" ht="46.5" customHeight="1">
      <c r="A128" s="61">
        <v>5</v>
      </c>
      <c r="B128" s="61" t="s">
        <v>60</v>
      </c>
      <c r="C128" s="62" t="s">
        <v>1184</v>
      </c>
      <c r="D128" s="222" t="s">
        <v>1053</v>
      </c>
      <c r="E128" s="63" t="s">
        <v>1185</v>
      </c>
      <c r="F128" s="283">
        <v>43377</v>
      </c>
      <c r="G128" s="283">
        <v>43677</v>
      </c>
      <c r="H128" s="647">
        <v>1680000</v>
      </c>
      <c r="I128" s="647">
        <v>1163196.0338983049</v>
      </c>
      <c r="J128" s="647"/>
      <c r="K128" s="632"/>
      <c r="L128" s="632"/>
      <c r="M128" s="632"/>
      <c r="N128" s="632"/>
      <c r="O128" s="632"/>
      <c r="P128" s="62"/>
    </row>
    <row r="129" spans="1:16" s="224" customFormat="1" ht="46.5" customHeight="1">
      <c r="A129" s="61">
        <v>6</v>
      </c>
      <c r="B129" s="61" t="s">
        <v>142</v>
      </c>
      <c r="C129" s="62" t="s">
        <v>1186</v>
      </c>
      <c r="D129" s="222" t="s">
        <v>1053</v>
      </c>
      <c r="E129" s="63" t="s">
        <v>1187</v>
      </c>
      <c r="F129" s="283">
        <v>43445</v>
      </c>
      <c r="G129" s="283">
        <v>43645</v>
      </c>
      <c r="H129" s="647">
        <v>5100000.78</v>
      </c>
      <c r="I129" s="647">
        <v>1335483.7033898307</v>
      </c>
      <c r="J129" s="647"/>
      <c r="K129" s="632"/>
      <c r="L129" s="632"/>
      <c r="M129" s="632"/>
      <c r="N129" s="632"/>
      <c r="O129" s="632"/>
      <c r="P129" s="62"/>
    </row>
    <row r="130" spans="1:16" s="224" customFormat="1" ht="61.5" customHeight="1">
      <c r="A130" s="61">
        <v>7</v>
      </c>
      <c r="B130" s="61" t="s">
        <v>60</v>
      </c>
      <c r="C130" s="62" t="s">
        <v>1188</v>
      </c>
      <c r="D130" s="222" t="s">
        <v>1053</v>
      </c>
      <c r="E130" s="63" t="s">
        <v>1177</v>
      </c>
      <c r="F130" s="283">
        <v>43434</v>
      </c>
      <c r="G130" s="283">
        <v>43799</v>
      </c>
      <c r="H130" s="647">
        <v>3287935</v>
      </c>
      <c r="I130" s="647">
        <v>1745831.1525423727</v>
      </c>
      <c r="J130" s="647"/>
      <c r="K130" s="632"/>
      <c r="L130" s="632"/>
      <c r="M130" s="632"/>
      <c r="N130" s="632"/>
      <c r="O130" s="632"/>
      <c r="P130" s="62"/>
    </row>
    <row r="131" spans="1:16" s="224" customFormat="1" ht="61.5" customHeight="1">
      <c r="A131" s="61">
        <v>8</v>
      </c>
      <c r="B131" s="61" t="s">
        <v>60</v>
      </c>
      <c r="C131" s="62" t="s">
        <v>1189</v>
      </c>
      <c r="D131" s="222" t="s">
        <v>1053</v>
      </c>
      <c r="E131" s="63" t="s">
        <v>1185</v>
      </c>
      <c r="F131" s="283">
        <v>43452</v>
      </c>
      <c r="G131" s="283">
        <v>43817</v>
      </c>
      <c r="H131" s="647">
        <v>4750000</v>
      </c>
      <c r="I131" s="647">
        <v>1466287.1949152541</v>
      </c>
      <c r="J131" s="647"/>
      <c r="K131" s="632"/>
      <c r="L131" s="632"/>
      <c r="M131" s="632"/>
      <c r="N131" s="632"/>
      <c r="O131" s="632"/>
      <c r="P131" s="62"/>
    </row>
    <row r="132" spans="1:16" s="224" customFormat="1" ht="46.5" customHeight="1">
      <c r="A132" s="61">
        <v>9</v>
      </c>
      <c r="B132" s="61" t="s">
        <v>60</v>
      </c>
      <c r="C132" s="62" t="s">
        <v>1190</v>
      </c>
      <c r="D132" s="222" t="s">
        <v>1053</v>
      </c>
      <c r="E132" s="63" t="s">
        <v>1185</v>
      </c>
      <c r="F132" s="283">
        <v>43516</v>
      </c>
      <c r="G132" s="283">
        <v>43786</v>
      </c>
      <c r="H132" s="647">
        <v>1347027.2</v>
      </c>
      <c r="I132" s="647">
        <v>0</v>
      </c>
      <c r="J132" s="647"/>
      <c r="K132" s="632"/>
      <c r="L132" s="632"/>
      <c r="M132" s="632"/>
      <c r="N132" s="632"/>
      <c r="O132" s="632"/>
      <c r="P132" s="62"/>
    </row>
    <row r="133" spans="1:16" s="224" customFormat="1" ht="46.5" customHeight="1">
      <c r="A133" s="61">
        <v>10</v>
      </c>
      <c r="B133" s="61" t="s">
        <v>60</v>
      </c>
      <c r="C133" s="62" t="s">
        <v>1191</v>
      </c>
      <c r="D133" s="222" t="s">
        <v>1053</v>
      </c>
      <c r="E133" s="63" t="s">
        <v>1185</v>
      </c>
      <c r="F133" s="283">
        <v>43521</v>
      </c>
      <c r="G133" s="283">
        <v>43791</v>
      </c>
      <c r="H133" s="647">
        <v>1488417.2</v>
      </c>
      <c r="I133" s="647">
        <v>305371.75423728814</v>
      </c>
      <c r="J133" s="647"/>
      <c r="K133" s="632"/>
      <c r="L133" s="632"/>
      <c r="M133" s="632"/>
      <c r="N133" s="632"/>
      <c r="O133" s="632"/>
      <c r="P133" s="62"/>
    </row>
    <row r="134" spans="1:16" s="224" customFormat="1" ht="46.5" customHeight="1">
      <c r="A134" s="61">
        <v>11</v>
      </c>
      <c r="B134" s="61" t="s">
        <v>60</v>
      </c>
      <c r="C134" s="62" t="s">
        <v>1192</v>
      </c>
      <c r="D134" s="222" t="s">
        <v>1053</v>
      </c>
      <c r="E134" s="63" t="s">
        <v>1193</v>
      </c>
      <c r="F134" s="283">
        <v>43543</v>
      </c>
      <c r="G134" s="283">
        <v>43793</v>
      </c>
      <c r="H134" s="647">
        <v>1489988</v>
      </c>
      <c r="I134" s="647">
        <v>272463.45762711868</v>
      </c>
      <c r="J134" s="647"/>
      <c r="K134" s="632"/>
      <c r="L134" s="632"/>
      <c r="M134" s="632"/>
      <c r="N134" s="632"/>
      <c r="O134" s="632"/>
      <c r="P134" s="62"/>
    </row>
    <row r="135" spans="1:16" s="224" customFormat="1" ht="46.5" customHeight="1" thickBot="1">
      <c r="A135" s="225">
        <v>12</v>
      </c>
      <c r="B135" s="225" t="s">
        <v>60</v>
      </c>
      <c r="C135" s="262" t="s">
        <v>1194</v>
      </c>
      <c r="D135" s="289" t="s">
        <v>1053</v>
      </c>
      <c r="E135" s="65" t="s">
        <v>1177</v>
      </c>
      <c r="F135" s="286">
        <v>43573</v>
      </c>
      <c r="G135" s="286">
        <v>43823</v>
      </c>
      <c r="H135" s="650">
        <v>2847334.8</v>
      </c>
      <c r="I135" s="650">
        <v>0</v>
      </c>
      <c r="J135" s="650"/>
      <c r="K135" s="722"/>
      <c r="L135" s="722"/>
      <c r="M135" s="722"/>
      <c r="N135" s="722"/>
      <c r="O135" s="722"/>
      <c r="P135" s="262"/>
    </row>
    <row r="136" spans="1:16" s="32" customFormat="1" ht="48.75" customHeight="1" thickBot="1">
      <c r="A136" s="858" t="s">
        <v>31</v>
      </c>
      <c r="B136" s="859"/>
      <c r="C136" s="859"/>
      <c r="D136" s="859"/>
      <c r="E136" s="859"/>
      <c r="F136" s="859"/>
      <c r="G136" s="860"/>
      <c r="H136" s="733">
        <f>SUM(H124:H135)</f>
        <v>55633348.520000003</v>
      </c>
      <c r="I136" s="733">
        <v>30752059.983050846</v>
      </c>
      <c r="J136" s="733"/>
      <c r="K136" s="743"/>
      <c r="L136" s="743"/>
      <c r="M136" s="743"/>
      <c r="N136" s="743"/>
      <c r="O136" s="743"/>
      <c r="P136" s="51"/>
    </row>
    <row r="137" spans="1:16" ht="15.75" thickBot="1">
      <c r="A137" s="855"/>
      <c r="B137" s="856"/>
      <c r="C137" s="856"/>
      <c r="D137" s="856"/>
      <c r="E137" s="856"/>
      <c r="F137" s="856"/>
      <c r="G137" s="856"/>
      <c r="H137" s="856"/>
      <c r="I137" s="856"/>
      <c r="J137" s="856"/>
      <c r="K137" s="856"/>
      <c r="L137" s="856"/>
      <c r="M137" s="856"/>
      <c r="N137" s="856"/>
      <c r="O137" s="856"/>
      <c r="P137" s="857"/>
    </row>
    <row r="138" spans="1:16" s="47" customFormat="1" ht="61.5" customHeight="1" thickBot="1">
      <c r="A138" s="781" t="s">
        <v>1234</v>
      </c>
      <c r="B138" s="782"/>
      <c r="C138" s="782"/>
      <c r="D138" s="782"/>
      <c r="E138" s="782"/>
      <c r="F138" s="782"/>
      <c r="G138" s="782"/>
      <c r="H138" s="782"/>
      <c r="I138" s="782"/>
      <c r="J138" s="782"/>
      <c r="K138" s="782"/>
      <c r="L138" s="782"/>
      <c r="M138" s="782"/>
      <c r="N138" s="782"/>
      <c r="O138" s="782"/>
      <c r="P138" s="783"/>
    </row>
    <row r="139" spans="1:16" s="224" customFormat="1" ht="97.5" customHeight="1">
      <c r="A139" s="222">
        <v>1</v>
      </c>
      <c r="B139" s="222" t="s">
        <v>60</v>
      </c>
      <c r="C139" s="256" t="s">
        <v>1199</v>
      </c>
      <c r="D139" s="222" t="s">
        <v>436</v>
      </c>
      <c r="E139" s="255" t="s">
        <v>1195</v>
      </c>
      <c r="F139" s="279">
        <v>39010</v>
      </c>
      <c r="G139" s="278" t="s">
        <v>1200</v>
      </c>
      <c r="H139" s="648">
        <v>21840</v>
      </c>
      <c r="I139" s="648">
        <v>10920</v>
      </c>
      <c r="J139" s="648" t="s">
        <v>1060</v>
      </c>
      <c r="K139" s="648" t="s">
        <v>1060</v>
      </c>
      <c r="L139" s="648" t="s">
        <v>1060</v>
      </c>
      <c r="M139" s="648" t="s">
        <v>1060</v>
      </c>
      <c r="N139" s="648" t="s">
        <v>1060</v>
      </c>
      <c r="O139" s="648" t="s">
        <v>1060</v>
      </c>
      <c r="P139" s="288"/>
    </row>
    <row r="140" spans="1:16" s="224" customFormat="1" ht="97.5" customHeight="1">
      <c r="A140" s="61">
        <v>2</v>
      </c>
      <c r="B140" s="222" t="s">
        <v>60</v>
      </c>
      <c r="C140" s="64" t="s">
        <v>1201</v>
      </c>
      <c r="D140" s="222" t="s">
        <v>436</v>
      </c>
      <c r="E140" s="255" t="s">
        <v>1195</v>
      </c>
      <c r="F140" s="283">
        <v>39706</v>
      </c>
      <c r="G140" s="282" t="s">
        <v>1200</v>
      </c>
      <c r="H140" s="644">
        <v>52000</v>
      </c>
      <c r="I140" s="644">
        <v>26000</v>
      </c>
      <c r="J140" s="644" t="s">
        <v>1060</v>
      </c>
      <c r="K140" s="644" t="s">
        <v>1060</v>
      </c>
      <c r="L140" s="644" t="s">
        <v>1060</v>
      </c>
      <c r="M140" s="644" t="s">
        <v>1060</v>
      </c>
      <c r="N140" s="644" t="s">
        <v>1060</v>
      </c>
      <c r="O140" s="644" t="s">
        <v>1060</v>
      </c>
      <c r="P140" s="62"/>
    </row>
    <row r="141" spans="1:16" s="224" customFormat="1" ht="97.5" customHeight="1">
      <c r="A141" s="61">
        <v>3</v>
      </c>
      <c r="B141" s="222" t="s">
        <v>60</v>
      </c>
      <c r="C141" s="64" t="s">
        <v>1202</v>
      </c>
      <c r="D141" s="222" t="s">
        <v>436</v>
      </c>
      <c r="E141" s="255" t="s">
        <v>1195</v>
      </c>
      <c r="F141" s="283">
        <v>40744</v>
      </c>
      <c r="G141" s="282" t="s">
        <v>1200</v>
      </c>
      <c r="H141" s="644">
        <v>73500</v>
      </c>
      <c r="I141" s="644">
        <v>0</v>
      </c>
      <c r="J141" s="644" t="s">
        <v>1060</v>
      </c>
      <c r="K141" s="644" t="s">
        <v>1060</v>
      </c>
      <c r="L141" s="644" t="s">
        <v>1060</v>
      </c>
      <c r="M141" s="644" t="s">
        <v>1060</v>
      </c>
      <c r="N141" s="644" t="s">
        <v>1060</v>
      </c>
      <c r="O141" s="644" t="s">
        <v>1060</v>
      </c>
      <c r="P141" s="62"/>
    </row>
    <row r="142" spans="1:16" s="224" customFormat="1" ht="97.5" customHeight="1">
      <c r="A142" s="61">
        <v>4</v>
      </c>
      <c r="B142" s="222" t="s">
        <v>60</v>
      </c>
      <c r="C142" s="64" t="s">
        <v>1203</v>
      </c>
      <c r="D142" s="222" t="s">
        <v>436</v>
      </c>
      <c r="E142" s="255" t="s">
        <v>1195</v>
      </c>
      <c r="F142" s="283">
        <v>40708</v>
      </c>
      <c r="G142" s="282" t="s">
        <v>1200</v>
      </c>
      <c r="H142" s="644">
        <v>135000</v>
      </c>
      <c r="I142" s="644">
        <v>67500</v>
      </c>
      <c r="J142" s="644" t="s">
        <v>1060</v>
      </c>
      <c r="K142" s="644" t="s">
        <v>1060</v>
      </c>
      <c r="L142" s="644" t="s">
        <v>1060</v>
      </c>
      <c r="M142" s="644" t="s">
        <v>1060</v>
      </c>
      <c r="N142" s="644" t="s">
        <v>1060</v>
      </c>
      <c r="O142" s="644" t="s">
        <v>1060</v>
      </c>
      <c r="P142" s="62"/>
    </row>
    <row r="143" spans="1:16" s="224" customFormat="1" ht="97.5" customHeight="1">
      <c r="A143" s="222">
        <v>5</v>
      </c>
      <c r="B143" s="222" t="s">
        <v>60</v>
      </c>
      <c r="C143" s="64" t="s">
        <v>1204</v>
      </c>
      <c r="D143" s="222" t="s">
        <v>436</v>
      </c>
      <c r="E143" s="255" t="s">
        <v>1195</v>
      </c>
      <c r="F143" s="283">
        <v>40899</v>
      </c>
      <c r="G143" s="282" t="s">
        <v>1200</v>
      </c>
      <c r="H143" s="644">
        <v>210000</v>
      </c>
      <c r="I143" s="644">
        <v>0</v>
      </c>
      <c r="J143" s="644" t="s">
        <v>1060</v>
      </c>
      <c r="K143" s="644" t="s">
        <v>1060</v>
      </c>
      <c r="L143" s="644" t="s">
        <v>1060</v>
      </c>
      <c r="M143" s="644" t="s">
        <v>1060</v>
      </c>
      <c r="N143" s="644" t="s">
        <v>1060</v>
      </c>
      <c r="O143" s="644" t="s">
        <v>1060</v>
      </c>
      <c r="P143" s="62"/>
    </row>
    <row r="144" spans="1:16" s="224" customFormat="1" ht="97.5" customHeight="1">
      <c r="A144" s="61">
        <v>6</v>
      </c>
      <c r="B144" s="222" t="s">
        <v>60</v>
      </c>
      <c r="C144" s="64" t="s">
        <v>1205</v>
      </c>
      <c r="D144" s="61" t="s">
        <v>436</v>
      </c>
      <c r="E144" s="63" t="s">
        <v>1195</v>
      </c>
      <c r="F144" s="283">
        <v>41652</v>
      </c>
      <c r="G144" s="282" t="s">
        <v>1200</v>
      </c>
      <c r="H144" s="644">
        <v>553500</v>
      </c>
      <c r="I144" s="644">
        <v>276750</v>
      </c>
      <c r="J144" s="644" t="s">
        <v>1060</v>
      </c>
      <c r="K144" s="644" t="s">
        <v>1060</v>
      </c>
      <c r="L144" s="644" t="s">
        <v>1060</v>
      </c>
      <c r="M144" s="644" t="s">
        <v>1060</v>
      </c>
      <c r="N144" s="644" t="s">
        <v>1060</v>
      </c>
      <c r="O144" s="644" t="s">
        <v>1060</v>
      </c>
      <c r="P144" s="62"/>
    </row>
    <row r="145" spans="1:16" s="224" customFormat="1" ht="97.5" customHeight="1">
      <c r="A145" s="61">
        <v>7</v>
      </c>
      <c r="B145" s="222" t="s">
        <v>60</v>
      </c>
      <c r="C145" s="64" t="s">
        <v>1206</v>
      </c>
      <c r="D145" s="61" t="s">
        <v>436</v>
      </c>
      <c r="E145" s="63" t="s">
        <v>1195</v>
      </c>
      <c r="F145" s="283">
        <v>42597</v>
      </c>
      <c r="G145" s="282" t="s">
        <v>1200</v>
      </c>
      <c r="H145" s="644">
        <v>115000</v>
      </c>
      <c r="I145" s="644">
        <v>57500</v>
      </c>
      <c r="J145" s="644" t="s">
        <v>1060</v>
      </c>
      <c r="K145" s="644" t="s">
        <v>1060</v>
      </c>
      <c r="L145" s="644" t="s">
        <v>1060</v>
      </c>
      <c r="M145" s="644" t="s">
        <v>1060</v>
      </c>
      <c r="N145" s="644" t="s">
        <v>1060</v>
      </c>
      <c r="O145" s="644" t="s">
        <v>1060</v>
      </c>
      <c r="P145" s="62"/>
    </row>
    <row r="146" spans="1:16" s="224" customFormat="1" ht="97.5" customHeight="1">
      <c r="A146" s="61">
        <v>8</v>
      </c>
      <c r="B146" s="222" t="s">
        <v>60</v>
      </c>
      <c r="C146" s="64" t="s">
        <v>1207</v>
      </c>
      <c r="D146" s="61" t="s">
        <v>436</v>
      </c>
      <c r="E146" s="63" t="s">
        <v>1195</v>
      </c>
      <c r="F146" s="283">
        <v>42737</v>
      </c>
      <c r="G146" s="282" t="s">
        <v>1200</v>
      </c>
      <c r="H146" s="644">
        <v>875000</v>
      </c>
      <c r="I146" s="644">
        <v>437500</v>
      </c>
      <c r="J146" s="644" t="s">
        <v>1060</v>
      </c>
      <c r="K146" s="644" t="s">
        <v>1060</v>
      </c>
      <c r="L146" s="644" t="s">
        <v>1060</v>
      </c>
      <c r="M146" s="644" t="s">
        <v>1060</v>
      </c>
      <c r="N146" s="644" t="s">
        <v>1060</v>
      </c>
      <c r="O146" s="644" t="s">
        <v>1060</v>
      </c>
      <c r="P146" s="62"/>
    </row>
    <row r="147" spans="1:16" s="224" customFormat="1" ht="97.5" customHeight="1">
      <c r="A147" s="222">
        <v>9</v>
      </c>
      <c r="B147" s="222" t="s">
        <v>60</v>
      </c>
      <c r="C147" s="64" t="s">
        <v>1208</v>
      </c>
      <c r="D147" s="61" t="s">
        <v>436</v>
      </c>
      <c r="E147" s="63" t="s">
        <v>1195</v>
      </c>
      <c r="F147" s="283">
        <v>43181</v>
      </c>
      <c r="G147" s="282" t="s">
        <v>1200</v>
      </c>
      <c r="H147" s="644">
        <v>460000</v>
      </c>
      <c r="I147" s="644">
        <v>0</v>
      </c>
      <c r="J147" s="644" t="s">
        <v>1060</v>
      </c>
      <c r="K147" s="644" t="s">
        <v>1060</v>
      </c>
      <c r="L147" s="644" t="s">
        <v>1060</v>
      </c>
      <c r="M147" s="644" t="s">
        <v>1060</v>
      </c>
      <c r="N147" s="644" t="s">
        <v>1060</v>
      </c>
      <c r="O147" s="644" t="s">
        <v>1060</v>
      </c>
      <c r="P147" s="62"/>
    </row>
    <row r="148" spans="1:16" s="224" customFormat="1" ht="97.5" customHeight="1">
      <c r="A148" s="61">
        <v>10</v>
      </c>
      <c r="B148" s="222" t="s">
        <v>60</v>
      </c>
      <c r="C148" s="64" t="s">
        <v>1209</v>
      </c>
      <c r="D148" s="61" t="s">
        <v>436</v>
      </c>
      <c r="E148" s="63" t="s">
        <v>1195</v>
      </c>
      <c r="F148" s="283">
        <v>43181</v>
      </c>
      <c r="G148" s="282" t="s">
        <v>1200</v>
      </c>
      <c r="H148" s="644">
        <v>400000</v>
      </c>
      <c r="I148" s="644">
        <v>0</v>
      </c>
      <c r="J148" s="644" t="s">
        <v>1060</v>
      </c>
      <c r="K148" s="644" t="s">
        <v>1060</v>
      </c>
      <c r="L148" s="644" t="s">
        <v>1060</v>
      </c>
      <c r="M148" s="644" t="s">
        <v>1060</v>
      </c>
      <c r="N148" s="644" t="s">
        <v>1060</v>
      </c>
      <c r="O148" s="644" t="s">
        <v>1060</v>
      </c>
      <c r="P148" s="62"/>
    </row>
    <row r="149" spans="1:16" s="224" customFormat="1" ht="97.5" customHeight="1">
      <c r="A149" s="61">
        <v>11</v>
      </c>
      <c r="B149" s="222" t="s">
        <v>60</v>
      </c>
      <c r="C149" s="64" t="s">
        <v>1210</v>
      </c>
      <c r="D149" s="61" t="s">
        <v>436</v>
      </c>
      <c r="E149" s="63" t="s">
        <v>1195</v>
      </c>
      <c r="F149" s="283">
        <v>43181</v>
      </c>
      <c r="G149" s="282" t="s">
        <v>1200</v>
      </c>
      <c r="H149" s="644">
        <v>225000</v>
      </c>
      <c r="I149" s="644">
        <v>22500</v>
      </c>
      <c r="J149" s="644" t="s">
        <v>1060</v>
      </c>
      <c r="K149" s="644" t="s">
        <v>1060</v>
      </c>
      <c r="L149" s="644" t="s">
        <v>1060</v>
      </c>
      <c r="M149" s="644" t="s">
        <v>1060</v>
      </c>
      <c r="N149" s="644" t="s">
        <v>1060</v>
      </c>
      <c r="O149" s="644" t="s">
        <v>1060</v>
      </c>
      <c r="P149" s="62"/>
    </row>
    <row r="150" spans="1:16" s="224" customFormat="1" ht="97.5" customHeight="1">
      <c r="A150" s="61">
        <v>12</v>
      </c>
      <c r="B150" s="222" t="s">
        <v>60</v>
      </c>
      <c r="C150" s="64" t="s">
        <v>1211</v>
      </c>
      <c r="D150" s="61" t="s">
        <v>436</v>
      </c>
      <c r="E150" s="63" t="s">
        <v>1195</v>
      </c>
      <c r="F150" s="283">
        <v>39010</v>
      </c>
      <c r="G150" s="282" t="s">
        <v>1200</v>
      </c>
      <c r="H150" s="644">
        <v>59500</v>
      </c>
      <c r="I150" s="644">
        <v>29750</v>
      </c>
      <c r="J150" s="644" t="s">
        <v>1060</v>
      </c>
      <c r="K150" s="644" t="s">
        <v>1060</v>
      </c>
      <c r="L150" s="644" t="s">
        <v>1060</v>
      </c>
      <c r="M150" s="644" t="s">
        <v>1060</v>
      </c>
      <c r="N150" s="644" t="s">
        <v>1060</v>
      </c>
      <c r="O150" s="644" t="s">
        <v>1060</v>
      </c>
      <c r="P150" s="62"/>
    </row>
    <row r="151" spans="1:16" s="224" customFormat="1" ht="97.5" customHeight="1">
      <c r="A151" s="222">
        <v>13</v>
      </c>
      <c r="B151" s="222" t="s">
        <v>60</v>
      </c>
      <c r="C151" s="64" t="s">
        <v>1212</v>
      </c>
      <c r="D151" s="61" t="s">
        <v>436</v>
      </c>
      <c r="E151" s="63" t="s">
        <v>1195</v>
      </c>
      <c r="F151" s="283">
        <v>39021</v>
      </c>
      <c r="G151" s="282" t="s">
        <v>1200</v>
      </c>
      <c r="H151" s="644">
        <v>19865</v>
      </c>
      <c r="I151" s="644">
        <v>9932.5</v>
      </c>
      <c r="J151" s="644" t="s">
        <v>1060</v>
      </c>
      <c r="K151" s="644" t="s">
        <v>1060</v>
      </c>
      <c r="L151" s="644" t="s">
        <v>1060</v>
      </c>
      <c r="M151" s="644" t="s">
        <v>1060</v>
      </c>
      <c r="N151" s="644" t="s">
        <v>1060</v>
      </c>
      <c r="O151" s="644" t="s">
        <v>1060</v>
      </c>
      <c r="P151" s="62"/>
    </row>
    <row r="152" spans="1:16" s="224" customFormat="1" ht="97.5" customHeight="1">
      <c r="A152" s="61">
        <v>14</v>
      </c>
      <c r="B152" s="222" t="s">
        <v>60</v>
      </c>
      <c r="C152" s="64" t="s">
        <v>1213</v>
      </c>
      <c r="D152" s="61" t="s">
        <v>436</v>
      </c>
      <c r="E152" s="63" t="s">
        <v>1195</v>
      </c>
      <c r="F152" s="283">
        <v>39030</v>
      </c>
      <c r="G152" s="282" t="s">
        <v>1200</v>
      </c>
      <c r="H152" s="644">
        <v>163800</v>
      </c>
      <c r="I152" s="644">
        <v>81900</v>
      </c>
      <c r="J152" s="644" t="s">
        <v>1060</v>
      </c>
      <c r="K152" s="644" t="s">
        <v>1060</v>
      </c>
      <c r="L152" s="644" t="s">
        <v>1060</v>
      </c>
      <c r="M152" s="644" t="s">
        <v>1060</v>
      </c>
      <c r="N152" s="644" t="s">
        <v>1060</v>
      </c>
      <c r="O152" s="644" t="s">
        <v>1060</v>
      </c>
      <c r="P152" s="62"/>
    </row>
    <row r="153" spans="1:16" s="224" customFormat="1" ht="97.5" customHeight="1">
      <c r="A153" s="61">
        <v>15</v>
      </c>
      <c r="B153" s="222" t="s">
        <v>60</v>
      </c>
      <c r="C153" s="64" t="s">
        <v>1214</v>
      </c>
      <c r="D153" s="61" t="s">
        <v>436</v>
      </c>
      <c r="E153" s="63" t="s">
        <v>1195</v>
      </c>
      <c r="F153" s="283">
        <v>40735</v>
      </c>
      <c r="G153" s="282" t="s">
        <v>1200</v>
      </c>
      <c r="H153" s="644">
        <v>92850</v>
      </c>
      <c r="I153" s="644">
        <v>46425</v>
      </c>
      <c r="J153" s="644" t="s">
        <v>1060</v>
      </c>
      <c r="K153" s="644" t="s">
        <v>1060</v>
      </c>
      <c r="L153" s="644" t="s">
        <v>1060</v>
      </c>
      <c r="M153" s="644" t="s">
        <v>1060</v>
      </c>
      <c r="N153" s="644" t="s">
        <v>1060</v>
      </c>
      <c r="O153" s="644" t="s">
        <v>1060</v>
      </c>
      <c r="P153" s="62"/>
    </row>
    <row r="154" spans="1:16" s="224" customFormat="1" ht="97.5" customHeight="1">
      <c r="A154" s="61">
        <v>16</v>
      </c>
      <c r="B154" s="222" t="s">
        <v>60</v>
      </c>
      <c r="C154" s="64" t="s">
        <v>1215</v>
      </c>
      <c r="D154" s="61" t="s">
        <v>436</v>
      </c>
      <c r="E154" s="63" t="s">
        <v>1195</v>
      </c>
      <c r="F154" s="283"/>
      <c r="G154" s="282"/>
      <c r="H154" s="644"/>
      <c r="I154" s="644"/>
      <c r="J154" s="644"/>
      <c r="K154" s="644"/>
      <c r="L154" s="644"/>
      <c r="M154" s="644"/>
      <c r="N154" s="644"/>
      <c r="O154" s="644"/>
      <c r="P154" s="62"/>
    </row>
    <row r="155" spans="1:16" s="224" customFormat="1" ht="97.5" customHeight="1">
      <c r="A155" s="222">
        <v>17</v>
      </c>
      <c r="B155" s="222" t="s">
        <v>60</v>
      </c>
      <c r="C155" s="64" t="s">
        <v>1216</v>
      </c>
      <c r="D155" s="61" t="s">
        <v>436</v>
      </c>
      <c r="E155" s="63" t="s">
        <v>1195</v>
      </c>
      <c r="F155" s="283">
        <v>40708</v>
      </c>
      <c r="G155" s="282" t="s">
        <v>1200</v>
      </c>
      <c r="H155" s="644">
        <v>85000</v>
      </c>
      <c r="I155" s="644">
        <v>42500</v>
      </c>
      <c r="J155" s="644" t="s">
        <v>1060</v>
      </c>
      <c r="K155" s="644" t="s">
        <v>1060</v>
      </c>
      <c r="L155" s="644" t="s">
        <v>1060</v>
      </c>
      <c r="M155" s="644" t="s">
        <v>1060</v>
      </c>
      <c r="N155" s="644" t="s">
        <v>1060</v>
      </c>
      <c r="O155" s="644" t="s">
        <v>1060</v>
      </c>
      <c r="P155" s="62"/>
    </row>
    <row r="156" spans="1:16" s="224" customFormat="1" ht="97.5" customHeight="1">
      <c r="A156" s="61">
        <v>18</v>
      </c>
      <c r="B156" s="222" t="s">
        <v>60</v>
      </c>
      <c r="C156" s="64" t="s">
        <v>1217</v>
      </c>
      <c r="D156" s="61" t="s">
        <v>436</v>
      </c>
      <c r="E156" s="63" t="s">
        <v>1195</v>
      </c>
      <c r="F156" s="283"/>
      <c r="G156" s="282"/>
      <c r="H156" s="644"/>
      <c r="I156" s="644"/>
      <c r="J156" s="644"/>
      <c r="K156" s="644"/>
      <c r="L156" s="644"/>
      <c r="M156" s="644"/>
      <c r="N156" s="644"/>
      <c r="O156" s="644"/>
      <c r="P156" s="62"/>
    </row>
    <row r="157" spans="1:16" s="224" customFormat="1" ht="97.5" customHeight="1">
      <c r="A157" s="61">
        <v>19</v>
      </c>
      <c r="B157" s="222" t="s">
        <v>60</v>
      </c>
      <c r="C157" s="64" t="s">
        <v>1218</v>
      </c>
      <c r="D157" s="61" t="s">
        <v>436</v>
      </c>
      <c r="E157" s="63" t="s">
        <v>1195</v>
      </c>
      <c r="F157" s="283">
        <v>39374</v>
      </c>
      <c r="G157" s="282" t="s">
        <v>1200</v>
      </c>
      <c r="H157" s="644">
        <v>195000</v>
      </c>
      <c r="I157" s="644">
        <v>97500</v>
      </c>
      <c r="J157" s="644" t="s">
        <v>1060</v>
      </c>
      <c r="K157" s="644" t="s">
        <v>1060</v>
      </c>
      <c r="L157" s="644" t="s">
        <v>1060</v>
      </c>
      <c r="M157" s="644" t="s">
        <v>1060</v>
      </c>
      <c r="N157" s="644" t="s">
        <v>1060</v>
      </c>
      <c r="O157" s="644" t="s">
        <v>1060</v>
      </c>
      <c r="P157" s="62"/>
    </row>
    <row r="158" spans="1:16" s="224" customFormat="1" ht="97.5" customHeight="1">
      <c r="A158" s="61">
        <v>20</v>
      </c>
      <c r="B158" s="222" t="s">
        <v>60</v>
      </c>
      <c r="C158" s="64" t="s">
        <v>1219</v>
      </c>
      <c r="D158" s="61" t="s">
        <v>436</v>
      </c>
      <c r="E158" s="63" t="s">
        <v>1195</v>
      </c>
      <c r="F158" s="283">
        <v>39612</v>
      </c>
      <c r="G158" s="282" t="s">
        <v>1200</v>
      </c>
      <c r="H158" s="644">
        <v>20450000</v>
      </c>
      <c r="I158" s="644">
        <v>6971331.0700000003</v>
      </c>
      <c r="J158" s="644" t="s">
        <v>1060</v>
      </c>
      <c r="K158" s="644" t="s">
        <v>1060</v>
      </c>
      <c r="L158" s="644" t="s">
        <v>1060</v>
      </c>
      <c r="M158" s="644" t="s">
        <v>1060</v>
      </c>
      <c r="N158" s="644" t="s">
        <v>1060</v>
      </c>
      <c r="O158" s="644" t="s">
        <v>1060</v>
      </c>
      <c r="P158" s="62"/>
    </row>
    <row r="159" spans="1:16" s="224" customFormat="1" ht="97.5" customHeight="1">
      <c r="A159" s="222">
        <v>21</v>
      </c>
      <c r="B159" s="222" t="s">
        <v>60</v>
      </c>
      <c r="C159" s="64" t="s">
        <v>1220</v>
      </c>
      <c r="D159" s="61" t="s">
        <v>436</v>
      </c>
      <c r="E159" s="63" t="s">
        <v>1195</v>
      </c>
      <c r="F159" s="283">
        <v>40305</v>
      </c>
      <c r="G159" s="282" t="s">
        <v>1200</v>
      </c>
      <c r="H159" s="644">
        <v>2889000</v>
      </c>
      <c r="I159" s="644">
        <v>2127000</v>
      </c>
      <c r="J159" s="644" t="s">
        <v>1060</v>
      </c>
      <c r="K159" s="644" t="s">
        <v>1060</v>
      </c>
      <c r="L159" s="644" t="s">
        <v>1060</v>
      </c>
      <c r="M159" s="644" t="s">
        <v>1060</v>
      </c>
      <c r="N159" s="644" t="s">
        <v>1060</v>
      </c>
      <c r="O159" s="644" t="s">
        <v>1060</v>
      </c>
      <c r="P159" s="62"/>
    </row>
    <row r="160" spans="1:16" s="224" customFormat="1" ht="97.5" customHeight="1">
      <c r="A160" s="61">
        <v>22</v>
      </c>
      <c r="B160" s="222" t="s">
        <v>60</v>
      </c>
      <c r="C160" s="64" t="s">
        <v>1221</v>
      </c>
      <c r="D160" s="61" t="s">
        <v>436</v>
      </c>
      <c r="E160" s="63" t="s">
        <v>1195</v>
      </c>
      <c r="F160" s="283">
        <v>40715</v>
      </c>
      <c r="G160" s="282" t="s">
        <v>1200</v>
      </c>
      <c r="H160" s="644">
        <v>693500</v>
      </c>
      <c r="I160" s="644">
        <v>0</v>
      </c>
      <c r="J160" s="644" t="s">
        <v>1060</v>
      </c>
      <c r="K160" s="644" t="s">
        <v>1060</v>
      </c>
      <c r="L160" s="644" t="s">
        <v>1060</v>
      </c>
      <c r="M160" s="644" t="s">
        <v>1060</v>
      </c>
      <c r="N160" s="644" t="s">
        <v>1060</v>
      </c>
      <c r="O160" s="644" t="s">
        <v>1060</v>
      </c>
      <c r="P160" s="62"/>
    </row>
    <row r="161" spans="1:16" s="224" customFormat="1" ht="97.5" customHeight="1">
      <c r="A161" s="61">
        <v>23</v>
      </c>
      <c r="B161" s="222" t="s">
        <v>60</v>
      </c>
      <c r="C161" s="64" t="s">
        <v>1222</v>
      </c>
      <c r="D161" s="61" t="s">
        <v>436</v>
      </c>
      <c r="E161" s="63" t="s">
        <v>1195</v>
      </c>
      <c r="F161" s="283">
        <v>43234</v>
      </c>
      <c r="G161" s="282" t="s">
        <v>1200</v>
      </c>
      <c r="H161" s="644">
        <v>1754389.2</v>
      </c>
      <c r="I161" s="644">
        <v>1142828.43</v>
      </c>
      <c r="J161" s="644" t="s">
        <v>1060</v>
      </c>
      <c r="K161" s="644" t="s">
        <v>1060</v>
      </c>
      <c r="L161" s="644" t="s">
        <v>1060</v>
      </c>
      <c r="M161" s="644" t="s">
        <v>1060</v>
      </c>
      <c r="N161" s="644" t="s">
        <v>1060</v>
      </c>
      <c r="O161" s="644" t="s">
        <v>1060</v>
      </c>
      <c r="P161" s="62"/>
    </row>
    <row r="162" spans="1:16" s="224" customFormat="1" ht="97.5" customHeight="1">
      <c r="A162" s="222">
        <v>24</v>
      </c>
      <c r="B162" s="222" t="s">
        <v>60</v>
      </c>
      <c r="C162" s="64" t="s">
        <v>1223</v>
      </c>
      <c r="D162" s="61" t="s">
        <v>436</v>
      </c>
      <c r="E162" s="63" t="s">
        <v>1195</v>
      </c>
      <c r="F162" s="283">
        <v>43329</v>
      </c>
      <c r="G162" s="282" t="s">
        <v>1200</v>
      </c>
      <c r="H162" s="644">
        <v>120000</v>
      </c>
      <c r="I162" s="644">
        <v>60000</v>
      </c>
      <c r="J162" s="644" t="s">
        <v>1060</v>
      </c>
      <c r="K162" s="644" t="s">
        <v>1060</v>
      </c>
      <c r="L162" s="644" t="s">
        <v>1060</v>
      </c>
      <c r="M162" s="644" t="s">
        <v>1060</v>
      </c>
      <c r="N162" s="644" t="s">
        <v>1060</v>
      </c>
      <c r="O162" s="644" t="s">
        <v>1060</v>
      </c>
      <c r="P162" s="62"/>
    </row>
    <row r="163" spans="1:16" s="224" customFormat="1" ht="97.5" customHeight="1">
      <c r="A163" s="61">
        <v>25</v>
      </c>
      <c r="B163" s="222" t="s">
        <v>60</v>
      </c>
      <c r="C163" s="64" t="s">
        <v>1224</v>
      </c>
      <c r="D163" s="61" t="s">
        <v>436</v>
      </c>
      <c r="E163" s="63" t="s">
        <v>1195</v>
      </c>
      <c r="F163" s="283">
        <v>42535</v>
      </c>
      <c r="G163" s="282" t="s">
        <v>1200</v>
      </c>
      <c r="H163" s="644">
        <v>800000</v>
      </c>
      <c r="I163" s="644">
        <v>400000</v>
      </c>
      <c r="J163" s="644" t="s">
        <v>1060</v>
      </c>
      <c r="K163" s="644" t="s">
        <v>1060</v>
      </c>
      <c r="L163" s="644" t="s">
        <v>1060</v>
      </c>
      <c r="M163" s="644" t="s">
        <v>1060</v>
      </c>
      <c r="N163" s="644" t="s">
        <v>1060</v>
      </c>
      <c r="O163" s="644" t="s">
        <v>1060</v>
      </c>
      <c r="P163" s="62"/>
    </row>
    <row r="164" spans="1:16" s="224" customFormat="1" ht="97.5" customHeight="1">
      <c r="A164" s="61">
        <v>26</v>
      </c>
      <c r="B164" s="222" t="s">
        <v>60</v>
      </c>
      <c r="C164" s="64" t="s">
        <v>1225</v>
      </c>
      <c r="D164" s="61" t="s">
        <v>436</v>
      </c>
      <c r="E164" s="63" t="s">
        <v>1195</v>
      </c>
      <c r="F164" s="283">
        <v>39388</v>
      </c>
      <c r="G164" s="282" t="s">
        <v>1200</v>
      </c>
      <c r="H164" s="644">
        <v>450000</v>
      </c>
      <c r="I164" s="644">
        <v>225000</v>
      </c>
      <c r="J164" s="644" t="s">
        <v>1060</v>
      </c>
      <c r="K164" s="644" t="s">
        <v>1060</v>
      </c>
      <c r="L164" s="644" t="s">
        <v>1060</v>
      </c>
      <c r="M164" s="644" t="s">
        <v>1060</v>
      </c>
      <c r="N164" s="644" t="s">
        <v>1060</v>
      </c>
      <c r="O164" s="644" t="s">
        <v>1060</v>
      </c>
      <c r="P164" s="62"/>
    </row>
    <row r="165" spans="1:16" s="224" customFormat="1" ht="97.5" customHeight="1">
      <c r="A165" s="61">
        <v>27</v>
      </c>
      <c r="B165" s="222" t="s">
        <v>60</v>
      </c>
      <c r="C165" s="64" t="s">
        <v>1226</v>
      </c>
      <c r="D165" s="61" t="s">
        <v>436</v>
      </c>
      <c r="E165" s="63" t="s">
        <v>1195</v>
      </c>
      <c r="F165" s="283">
        <v>43416</v>
      </c>
      <c r="G165" s="282" t="s">
        <v>1200</v>
      </c>
      <c r="H165" s="644">
        <v>120000</v>
      </c>
      <c r="I165" s="644">
        <v>0</v>
      </c>
      <c r="J165" s="644" t="s">
        <v>1060</v>
      </c>
      <c r="K165" s="644" t="s">
        <v>1060</v>
      </c>
      <c r="L165" s="644" t="s">
        <v>1060</v>
      </c>
      <c r="M165" s="644" t="s">
        <v>1060</v>
      </c>
      <c r="N165" s="644" t="s">
        <v>1060</v>
      </c>
      <c r="O165" s="644" t="s">
        <v>1060</v>
      </c>
      <c r="P165" s="62"/>
    </row>
    <row r="166" spans="1:16" s="224" customFormat="1" ht="97.5" customHeight="1">
      <c r="A166" s="222">
        <v>28</v>
      </c>
      <c r="B166" s="222" t="s">
        <v>60</v>
      </c>
      <c r="C166" s="64" t="s">
        <v>1227</v>
      </c>
      <c r="D166" s="61" t="s">
        <v>436</v>
      </c>
      <c r="E166" s="63" t="s">
        <v>1195</v>
      </c>
      <c r="F166" s="283">
        <v>43539</v>
      </c>
      <c r="G166" s="282" t="s">
        <v>1200</v>
      </c>
      <c r="H166" s="644">
        <v>220000</v>
      </c>
      <c r="I166" s="644">
        <v>0</v>
      </c>
      <c r="J166" s="644" t="s">
        <v>1060</v>
      </c>
      <c r="K166" s="644" t="s">
        <v>1060</v>
      </c>
      <c r="L166" s="644" t="s">
        <v>1060</v>
      </c>
      <c r="M166" s="644" t="s">
        <v>1060</v>
      </c>
      <c r="N166" s="644" t="s">
        <v>1060</v>
      </c>
      <c r="O166" s="644" t="s">
        <v>1060</v>
      </c>
      <c r="P166" s="62"/>
    </row>
    <row r="167" spans="1:16" s="224" customFormat="1" ht="97.5" customHeight="1">
      <c r="A167" s="61">
        <v>29</v>
      </c>
      <c r="B167" s="222" t="s">
        <v>60</v>
      </c>
      <c r="C167" s="64" t="s">
        <v>1228</v>
      </c>
      <c r="D167" s="61" t="s">
        <v>436</v>
      </c>
      <c r="E167" s="63" t="s">
        <v>1195</v>
      </c>
      <c r="F167" s="283">
        <v>43543</v>
      </c>
      <c r="G167" s="282" t="s">
        <v>1200</v>
      </c>
      <c r="H167" s="644">
        <v>66000</v>
      </c>
      <c r="I167" s="644">
        <v>0</v>
      </c>
      <c r="J167" s="644" t="s">
        <v>1060</v>
      </c>
      <c r="K167" s="644" t="s">
        <v>1060</v>
      </c>
      <c r="L167" s="644" t="s">
        <v>1060</v>
      </c>
      <c r="M167" s="644" t="s">
        <v>1060</v>
      </c>
      <c r="N167" s="644" t="s">
        <v>1060</v>
      </c>
      <c r="O167" s="644" t="s">
        <v>1060</v>
      </c>
      <c r="P167" s="62"/>
    </row>
    <row r="168" spans="1:16" s="224" customFormat="1" ht="97.5" customHeight="1">
      <c r="A168" s="222">
        <v>30</v>
      </c>
      <c r="B168" s="222" t="s">
        <v>60</v>
      </c>
      <c r="C168" s="64" t="s">
        <v>1229</v>
      </c>
      <c r="D168" s="61" t="s">
        <v>436</v>
      </c>
      <c r="E168" s="63" t="s">
        <v>1195</v>
      </c>
      <c r="F168" s="283">
        <v>43529</v>
      </c>
      <c r="G168" s="282" t="s">
        <v>1200</v>
      </c>
      <c r="H168" s="644">
        <v>985441.64</v>
      </c>
      <c r="I168" s="644">
        <v>0</v>
      </c>
      <c r="J168" s="644" t="s">
        <v>1060</v>
      </c>
      <c r="K168" s="644" t="s">
        <v>1060</v>
      </c>
      <c r="L168" s="644" t="s">
        <v>1060</v>
      </c>
      <c r="M168" s="644" t="s">
        <v>1060</v>
      </c>
      <c r="N168" s="644" t="s">
        <v>1060</v>
      </c>
      <c r="O168" s="644" t="s">
        <v>1060</v>
      </c>
      <c r="P168" s="62"/>
    </row>
    <row r="169" spans="1:16" s="224" customFormat="1" ht="97.5" customHeight="1">
      <c r="A169" s="61">
        <v>31</v>
      </c>
      <c r="B169" s="222" t="s">
        <v>60</v>
      </c>
      <c r="C169" s="64" t="s">
        <v>1230</v>
      </c>
      <c r="D169" s="61" t="s">
        <v>436</v>
      </c>
      <c r="E169" s="63" t="s">
        <v>1195</v>
      </c>
      <c r="F169" s="283">
        <v>40763</v>
      </c>
      <c r="G169" s="283" t="s">
        <v>1231</v>
      </c>
      <c r="H169" s="644">
        <v>490000</v>
      </c>
      <c r="I169" s="644">
        <v>490000</v>
      </c>
      <c r="J169" s="644" t="s">
        <v>1060</v>
      </c>
      <c r="K169" s="644" t="s">
        <v>1060</v>
      </c>
      <c r="L169" s="644" t="s">
        <v>1060</v>
      </c>
      <c r="M169" s="644" t="s">
        <v>1060</v>
      </c>
      <c r="N169" s="644" t="s">
        <v>1060</v>
      </c>
      <c r="O169" s="644" t="s">
        <v>1060</v>
      </c>
      <c r="P169" s="62"/>
    </row>
    <row r="170" spans="1:16" s="224" customFormat="1" ht="97.5" customHeight="1">
      <c r="A170" s="61">
        <v>32</v>
      </c>
      <c r="B170" s="222" t="s">
        <v>60</v>
      </c>
      <c r="C170" s="64" t="s">
        <v>1232</v>
      </c>
      <c r="D170" s="61" t="s">
        <v>436</v>
      </c>
      <c r="E170" s="63" t="s">
        <v>1195</v>
      </c>
      <c r="F170" s="283">
        <v>43546</v>
      </c>
      <c r="G170" s="283">
        <v>43565</v>
      </c>
      <c r="H170" s="644">
        <v>48000</v>
      </c>
      <c r="I170" s="644">
        <v>48000</v>
      </c>
      <c r="J170" s="644" t="s">
        <v>1060</v>
      </c>
      <c r="K170" s="644" t="s">
        <v>1060</v>
      </c>
      <c r="L170" s="644" t="s">
        <v>1060</v>
      </c>
      <c r="M170" s="644" t="s">
        <v>1060</v>
      </c>
      <c r="N170" s="644" t="s">
        <v>1060</v>
      </c>
      <c r="O170" s="644" t="s">
        <v>1060</v>
      </c>
      <c r="P170" s="62"/>
    </row>
    <row r="171" spans="1:16" s="224" customFormat="1" ht="97.5" customHeight="1">
      <c r="A171" s="61">
        <v>33</v>
      </c>
      <c r="B171" s="222" t="s">
        <v>60</v>
      </c>
      <c r="C171" s="64" t="s">
        <v>1233</v>
      </c>
      <c r="D171" s="61" t="s">
        <v>436</v>
      </c>
      <c r="E171" s="63" t="s">
        <v>1195</v>
      </c>
      <c r="F171" s="283">
        <v>41645</v>
      </c>
      <c r="G171" s="283">
        <v>43535</v>
      </c>
      <c r="H171" s="644">
        <v>384000</v>
      </c>
      <c r="I171" s="644">
        <v>384000</v>
      </c>
      <c r="J171" s="644" t="s">
        <v>1060</v>
      </c>
      <c r="K171" s="644" t="s">
        <v>1060</v>
      </c>
      <c r="L171" s="644" t="s">
        <v>1060</v>
      </c>
      <c r="M171" s="644" t="s">
        <v>1060</v>
      </c>
      <c r="N171" s="644" t="s">
        <v>1060</v>
      </c>
      <c r="O171" s="644" t="s">
        <v>1060</v>
      </c>
      <c r="P171" s="62"/>
    </row>
    <row r="172" spans="1:16" s="224" customFormat="1" ht="97.5" customHeight="1">
      <c r="A172" s="222">
        <v>34</v>
      </c>
      <c r="B172" s="222" t="s">
        <v>60</v>
      </c>
      <c r="C172" s="64" t="s">
        <v>1196</v>
      </c>
      <c r="D172" s="61" t="s">
        <v>436</v>
      </c>
      <c r="E172" s="63" t="s">
        <v>1195</v>
      </c>
      <c r="F172" s="283">
        <v>42402</v>
      </c>
      <c r="G172" s="283">
        <v>43531</v>
      </c>
      <c r="H172" s="644">
        <v>370500</v>
      </c>
      <c r="I172" s="644">
        <v>370500</v>
      </c>
      <c r="J172" s="644" t="s">
        <v>1060</v>
      </c>
      <c r="K172" s="644" t="s">
        <v>1060</v>
      </c>
      <c r="L172" s="644" t="s">
        <v>1060</v>
      </c>
      <c r="M172" s="644" t="s">
        <v>1060</v>
      </c>
      <c r="N172" s="644" t="s">
        <v>1060</v>
      </c>
      <c r="O172" s="644" t="s">
        <v>1060</v>
      </c>
      <c r="P172" s="62"/>
    </row>
    <row r="173" spans="1:16" s="224" customFormat="1" ht="97.5" customHeight="1">
      <c r="A173" s="61">
        <v>35</v>
      </c>
      <c r="B173" s="222" t="s">
        <v>60</v>
      </c>
      <c r="C173" s="64" t="s">
        <v>1197</v>
      </c>
      <c r="D173" s="61" t="s">
        <v>436</v>
      </c>
      <c r="E173" s="63" t="s">
        <v>1195</v>
      </c>
      <c r="F173" s="283">
        <v>40114</v>
      </c>
      <c r="G173" s="283">
        <v>43479</v>
      </c>
      <c r="H173" s="644">
        <v>170000</v>
      </c>
      <c r="I173" s="644">
        <v>170000</v>
      </c>
      <c r="J173" s="644" t="s">
        <v>1060</v>
      </c>
      <c r="K173" s="644" t="s">
        <v>1060</v>
      </c>
      <c r="L173" s="644" t="s">
        <v>1060</v>
      </c>
      <c r="M173" s="644" t="s">
        <v>1060</v>
      </c>
      <c r="N173" s="644" t="s">
        <v>1060</v>
      </c>
      <c r="O173" s="644" t="s">
        <v>1060</v>
      </c>
      <c r="P173" s="62"/>
    </row>
    <row r="174" spans="1:16" s="224" customFormat="1" ht="97.5" customHeight="1">
      <c r="A174" s="61">
        <v>36</v>
      </c>
      <c r="B174" s="222" t="s">
        <v>60</v>
      </c>
      <c r="C174" s="64" t="s">
        <v>1198</v>
      </c>
      <c r="D174" s="61" t="s">
        <v>436</v>
      </c>
      <c r="E174" s="63" t="s">
        <v>1195</v>
      </c>
      <c r="F174" s="283">
        <v>43392</v>
      </c>
      <c r="G174" s="283">
        <v>43532</v>
      </c>
      <c r="H174" s="644">
        <v>30000</v>
      </c>
      <c r="I174" s="644">
        <v>30000</v>
      </c>
      <c r="J174" s="644" t="s">
        <v>1060</v>
      </c>
      <c r="K174" s="644" t="s">
        <v>1060</v>
      </c>
      <c r="L174" s="644" t="s">
        <v>1060</v>
      </c>
      <c r="M174" s="644" t="s">
        <v>1060</v>
      </c>
      <c r="N174" s="644" t="s">
        <v>1060</v>
      </c>
      <c r="O174" s="644" t="s">
        <v>1060</v>
      </c>
      <c r="P174" s="62"/>
    </row>
    <row r="175" spans="1:16" s="403" customFormat="1" ht="97.5" customHeight="1">
      <c r="A175" s="222">
        <v>37</v>
      </c>
      <c r="B175" s="222" t="s">
        <v>60</v>
      </c>
      <c r="C175" s="64" t="s">
        <v>1235</v>
      </c>
      <c r="D175" s="61" t="s">
        <v>436</v>
      </c>
      <c r="E175" s="63" t="s">
        <v>1236</v>
      </c>
      <c r="F175" s="283">
        <v>43588</v>
      </c>
      <c r="G175" s="283">
        <v>43830</v>
      </c>
      <c r="H175" s="644">
        <v>1760790</v>
      </c>
      <c r="I175" s="644">
        <v>0</v>
      </c>
      <c r="J175" s="644">
        <v>1760790</v>
      </c>
      <c r="K175" s="644" t="s">
        <v>1060</v>
      </c>
      <c r="L175" s="644">
        <v>440197.5</v>
      </c>
      <c r="M175" s="644">
        <v>440197.5</v>
      </c>
      <c r="N175" s="644">
        <v>440197.5</v>
      </c>
      <c r="O175" s="644">
        <v>440197.5</v>
      </c>
      <c r="P175" s="63" t="s">
        <v>1060</v>
      </c>
    </row>
    <row r="176" spans="1:16" s="403" customFormat="1" ht="97.5" customHeight="1">
      <c r="A176" s="61">
        <v>38</v>
      </c>
      <c r="B176" s="222" t="s">
        <v>60</v>
      </c>
      <c r="C176" s="64" t="s">
        <v>1237</v>
      </c>
      <c r="D176" s="61" t="s">
        <v>436</v>
      </c>
      <c r="E176" s="63" t="s">
        <v>1238</v>
      </c>
      <c r="F176" s="283">
        <v>43531</v>
      </c>
      <c r="G176" s="283">
        <v>43830</v>
      </c>
      <c r="H176" s="644">
        <v>1632571.69</v>
      </c>
      <c r="I176" s="644">
        <v>1603414.58</v>
      </c>
      <c r="J176" s="644">
        <v>29157.10999999987</v>
      </c>
      <c r="K176" s="644" t="s">
        <v>1060</v>
      </c>
      <c r="L176" s="644">
        <v>1603414.58</v>
      </c>
      <c r="M176" s="644">
        <v>0</v>
      </c>
      <c r="N176" s="644">
        <v>0</v>
      </c>
      <c r="O176" s="644">
        <v>0</v>
      </c>
      <c r="P176" s="63" t="s">
        <v>1060</v>
      </c>
    </row>
    <row r="177" spans="1:16" s="403" customFormat="1" ht="97.5" customHeight="1">
      <c r="A177" s="61">
        <v>39</v>
      </c>
      <c r="B177" s="222" t="s">
        <v>60</v>
      </c>
      <c r="C177" s="64" t="s">
        <v>1239</v>
      </c>
      <c r="D177" s="61" t="s">
        <v>436</v>
      </c>
      <c r="E177" s="63" t="s">
        <v>1240</v>
      </c>
      <c r="F177" s="283">
        <v>43497</v>
      </c>
      <c r="G177" s="283">
        <v>43830</v>
      </c>
      <c r="H177" s="644">
        <v>1210950</v>
      </c>
      <c r="I177" s="644">
        <v>235825.62</v>
      </c>
      <c r="J177" s="644">
        <v>975124.38</v>
      </c>
      <c r="K177" s="644" t="s">
        <v>1060</v>
      </c>
      <c r="L177" s="644">
        <v>243781.095</v>
      </c>
      <c r="M177" s="644">
        <v>243781.095</v>
      </c>
      <c r="N177" s="644">
        <v>243781.095</v>
      </c>
      <c r="O177" s="644">
        <v>243781.095</v>
      </c>
      <c r="P177" s="63" t="s">
        <v>1060</v>
      </c>
    </row>
    <row r="178" spans="1:16" s="403" customFormat="1" ht="97.5" customHeight="1">
      <c r="A178" s="61">
        <v>40</v>
      </c>
      <c r="B178" s="222" t="s">
        <v>60</v>
      </c>
      <c r="C178" s="64" t="s">
        <v>1241</v>
      </c>
      <c r="D178" s="61" t="s">
        <v>436</v>
      </c>
      <c r="E178" s="63" t="s">
        <v>1242</v>
      </c>
      <c r="F178" s="283">
        <v>43521</v>
      </c>
      <c r="G178" s="283">
        <v>43700</v>
      </c>
      <c r="H178" s="644">
        <v>1937330</v>
      </c>
      <c r="I178" s="644"/>
      <c r="J178" s="644">
        <v>1937330</v>
      </c>
      <c r="K178" s="644" t="s">
        <v>1060</v>
      </c>
      <c r="L178" s="644">
        <v>484332.5</v>
      </c>
      <c r="M178" s="644">
        <v>484332.5</v>
      </c>
      <c r="N178" s="644">
        <v>484332.5</v>
      </c>
      <c r="O178" s="644">
        <v>484332.5</v>
      </c>
      <c r="P178" s="63" t="s">
        <v>1060</v>
      </c>
    </row>
    <row r="179" spans="1:16" s="403" customFormat="1" ht="97.5" customHeight="1">
      <c r="A179" s="222">
        <v>41</v>
      </c>
      <c r="B179" s="222" t="s">
        <v>60</v>
      </c>
      <c r="C179" s="64" t="s">
        <v>1243</v>
      </c>
      <c r="D179" s="61" t="s">
        <v>436</v>
      </c>
      <c r="E179" s="63" t="s">
        <v>1244</v>
      </c>
      <c r="F179" s="283">
        <v>43503</v>
      </c>
      <c r="G179" s="283">
        <v>43830</v>
      </c>
      <c r="H179" s="644">
        <v>2483781.25</v>
      </c>
      <c r="I179" s="644">
        <v>209770</v>
      </c>
      <c r="J179" s="644">
        <v>2274011.25</v>
      </c>
      <c r="K179" s="644" t="s">
        <v>1060</v>
      </c>
      <c r="L179" s="644">
        <v>568502.8125</v>
      </c>
      <c r="M179" s="644">
        <v>568502.8125</v>
      </c>
      <c r="N179" s="644">
        <v>568502.8125</v>
      </c>
      <c r="O179" s="644">
        <v>568502.8125</v>
      </c>
      <c r="P179" s="63" t="s">
        <v>1060</v>
      </c>
    </row>
    <row r="180" spans="1:16" s="403" customFormat="1" ht="97.5" customHeight="1">
      <c r="A180" s="61">
        <v>42</v>
      </c>
      <c r="B180" s="222" t="s">
        <v>60</v>
      </c>
      <c r="C180" s="64" t="s">
        <v>1245</v>
      </c>
      <c r="D180" s="61" t="s">
        <v>436</v>
      </c>
      <c r="E180" s="63" t="s">
        <v>1244</v>
      </c>
      <c r="F180" s="283">
        <v>43502</v>
      </c>
      <c r="G180" s="283">
        <v>43830</v>
      </c>
      <c r="H180" s="644">
        <v>2044150</v>
      </c>
      <c r="I180" s="644">
        <v>267554.59000000003</v>
      </c>
      <c r="J180" s="644">
        <v>1776595.41</v>
      </c>
      <c r="K180" s="644" t="s">
        <v>1060</v>
      </c>
      <c r="L180" s="644">
        <v>444148.85249999998</v>
      </c>
      <c r="M180" s="644">
        <v>444148.85249999998</v>
      </c>
      <c r="N180" s="644">
        <v>444148.85249999998</v>
      </c>
      <c r="O180" s="644">
        <v>444148.85249999998</v>
      </c>
      <c r="P180" s="63" t="s">
        <v>1060</v>
      </c>
    </row>
    <row r="181" spans="1:16" s="403" customFormat="1" ht="97.5" customHeight="1">
      <c r="A181" s="61">
        <v>43</v>
      </c>
      <c r="B181" s="222" t="s">
        <v>60</v>
      </c>
      <c r="C181" s="64" t="s">
        <v>1246</v>
      </c>
      <c r="D181" s="61" t="s">
        <v>436</v>
      </c>
      <c r="E181" s="63" t="s">
        <v>1244</v>
      </c>
      <c r="F181" s="283">
        <v>43500</v>
      </c>
      <c r="G181" s="283">
        <v>43830</v>
      </c>
      <c r="H181" s="644">
        <v>1938750</v>
      </c>
      <c r="I181" s="644">
        <v>538697.21</v>
      </c>
      <c r="J181" s="644">
        <v>1400052.79</v>
      </c>
      <c r="K181" s="644" t="s">
        <v>1060</v>
      </c>
      <c r="L181" s="644">
        <v>350013.19750000001</v>
      </c>
      <c r="M181" s="644">
        <v>350013.19750000001</v>
      </c>
      <c r="N181" s="644">
        <v>350013.19750000001</v>
      </c>
      <c r="O181" s="644">
        <v>350013.19750000001</v>
      </c>
      <c r="P181" s="63"/>
    </row>
    <row r="182" spans="1:16" s="403" customFormat="1" ht="97.5" customHeight="1">
      <c r="A182" s="222">
        <v>44</v>
      </c>
      <c r="B182" s="222" t="s">
        <v>60</v>
      </c>
      <c r="C182" s="64" t="s">
        <v>1247</v>
      </c>
      <c r="D182" s="61" t="s">
        <v>436</v>
      </c>
      <c r="E182" s="63" t="s">
        <v>1244</v>
      </c>
      <c r="F182" s="283">
        <v>43501</v>
      </c>
      <c r="G182" s="283">
        <v>43830</v>
      </c>
      <c r="H182" s="644">
        <v>1645347.5</v>
      </c>
      <c r="I182" s="644">
        <v>395698.67</v>
      </c>
      <c r="J182" s="644">
        <v>1249648.83</v>
      </c>
      <c r="K182" s="644" t="s">
        <v>1060</v>
      </c>
      <c r="L182" s="644">
        <v>312412.20750000002</v>
      </c>
      <c r="M182" s="644">
        <v>312412.20750000002</v>
      </c>
      <c r="N182" s="644">
        <v>312412.20750000002</v>
      </c>
      <c r="O182" s="644">
        <v>312412.20750000002</v>
      </c>
      <c r="P182" s="63" t="s">
        <v>1060</v>
      </c>
    </row>
    <row r="183" spans="1:16" s="403" customFormat="1" ht="97.5" customHeight="1">
      <c r="A183" s="61">
        <v>45</v>
      </c>
      <c r="B183" s="222" t="s">
        <v>60</v>
      </c>
      <c r="C183" s="64" t="s">
        <v>1248</v>
      </c>
      <c r="D183" s="61" t="s">
        <v>436</v>
      </c>
      <c r="E183" s="63" t="s">
        <v>1244</v>
      </c>
      <c r="F183" s="283">
        <v>43501</v>
      </c>
      <c r="G183" s="283">
        <v>43830</v>
      </c>
      <c r="H183" s="644">
        <v>707775</v>
      </c>
      <c r="I183" s="644">
        <v>0</v>
      </c>
      <c r="J183" s="644">
        <v>707775</v>
      </c>
      <c r="K183" s="644" t="s">
        <v>1060</v>
      </c>
      <c r="L183" s="644">
        <v>176943.75</v>
      </c>
      <c r="M183" s="644">
        <v>176943.75</v>
      </c>
      <c r="N183" s="644">
        <v>176943.75</v>
      </c>
      <c r="O183" s="644">
        <v>176943.75</v>
      </c>
      <c r="P183" s="63" t="s">
        <v>1060</v>
      </c>
    </row>
    <row r="184" spans="1:16" s="403" customFormat="1" ht="97.5" customHeight="1">
      <c r="A184" s="61">
        <v>46</v>
      </c>
      <c r="B184" s="222" t="s">
        <v>60</v>
      </c>
      <c r="C184" s="64" t="s">
        <v>1249</v>
      </c>
      <c r="D184" s="61" t="s">
        <v>436</v>
      </c>
      <c r="E184" s="63" t="s">
        <v>1242</v>
      </c>
      <c r="F184" s="283">
        <v>43501</v>
      </c>
      <c r="G184" s="283">
        <v>43563</v>
      </c>
      <c r="H184" s="644">
        <v>174000</v>
      </c>
      <c r="I184" s="644">
        <v>174000</v>
      </c>
      <c r="J184" s="644">
        <v>0</v>
      </c>
      <c r="K184" s="644" t="s">
        <v>1060</v>
      </c>
      <c r="L184" s="644">
        <v>0</v>
      </c>
      <c r="M184" s="644">
        <v>0</v>
      </c>
      <c r="N184" s="644">
        <v>0</v>
      </c>
      <c r="O184" s="644">
        <v>0</v>
      </c>
      <c r="P184" s="63" t="s">
        <v>1060</v>
      </c>
    </row>
    <row r="185" spans="1:16" s="403" customFormat="1" ht="97.5" customHeight="1">
      <c r="A185" s="61">
        <v>47</v>
      </c>
      <c r="B185" s="222" t="s">
        <v>60</v>
      </c>
      <c r="C185" s="64" t="s">
        <v>1250</v>
      </c>
      <c r="D185" s="61" t="s">
        <v>436</v>
      </c>
      <c r="E185" s="63" t="s">
        <v>1251</v>
      </c>
      <c r="F185" s="283">
        <v>43532</v>
      </c>
      <c r="G185" s="283">
        <v>43830</v>
      </c>
      <c r="H185" s="644">
        <v>1850000</v>
      </c>
      <c r="I185" s="644">
        <v>761468.13</v>
      </c>
      <c r="J185" s="644">
        <v>1088531.8700000001</v>
      </c>
      <c r="K185" s="644" t="s">
        <v>1060</v>
      </c>
      <c r="L185" s="644">
        <v>272132.96750000003</v>
      </c>
      <c r="M185" s="644">
        <v>272132.96750000003</v>
      </c>
      <c r="N185" s="644">
        <v>272132.96750000003</v>
      </c>
      <c r="O185" s="644">
        <v>272132.96750000003</v>
      </c>
      <c r="P185" s="63" t="s">
        <v>1060</v>
      </c>
    </row>
    <row r="186" spans="1:16" s="224" customFormat="1" ht="97.5" customHeight="1">
      <c r="A186" s="222">
        <v>48</v>
      </c>
      <c r="B186" s="222" t="s">
        <v>60</v>
      </c>
      <c r="C186" s="62" t="s">
        <v>1253</v>
      </c>
      <c r="D186" s="61" t="s">
        <v>436</v>
      </c>
      <c r="E186" s="62" t="s">
        <v>1252</v>
      </c>
      <c r="F186" s="283">
        <v>43243</v>
      </c>
      <c r="G186" s="283">
        <v>43822</v>
      </c>
      <c r="H186" s="644">
        <v>3327043.3</v>
      </c>
      <c r="I186" s="644">
        <v>1341558.1100000001</v>
      </c>
      <c r="J186" s="644">
        <v>1985485.1899999997</v>
      </c>
      <c r="K186" s="644" t="s">
        <v>1060</v>
      </c>
      <c r="L186" s="644">
        <v>496371.29749999993</v>
      </c>
      <c r="M186" s="644">
        <v>496371.29749999993</v>
      </c>
      <c r="N186" s="644">
        <v>496371.29749999993</v>
      </c>
      <c r="O186" s="644">
        <v>496371.29749999993</v>
      </c>
      <c r="P186" s="63" t="s">
        <v>1060</v>
      </c>
    </row>
    <row r="187" spans="1:16" s="224" customFormat="1" ht="97.5" customHeight="1">
      <c r="A187" s="61">
        <v>49</v>
      </c>
      <c r="B187" s="222" t="s">
        <v>60</v>
      </c>
      <c r="C187" s="62" t="s">
        <v>1254</v>
      </c>
      <c r="D187" s="61" t="s">
        <v>436</v>
      </c>
      <c r="E187" s="62" t="s">
        <v>1252</v>
      </c>
      <c r="F187" s="283">
        <v>43245</v>
      </c>
      <c r="G187" s="283">
        <v>43824</v>
      </c>
      <c r="H187" s="644">
        <v>3483500</v>
      </c>
      <c r="I187" s="644">
        <v>1838846.54</v>
      </c>
      <c r="J187" s="644">
        <v>1644653.46</v>
      </c>
      <c r="K187" s="644" t="s">
        <v>1060</v>
      </c>
      <c r="L187" s="644">
        <v>411163.36499999999</v>
      </c>
      <c r="M187" s="644">
        <v>411163.36499999999</v>
      </c>
      <c r="N187" s="644">
        <v>411163.36499999999</v>
      </c>
      <c r="O187" s="644">
        <v>411163.36499999999</v>
      </c>
      <c r="P187" s="63" t="s">
        <v>1060</v>
      </c>
    </row>
    <row r="188" spans="1:16" s="224" customFormat="1" ht="97.5" customHeight="1" thickBot="1">
      <c r="A188" s="61">
        <v>50</v>
      </c>
      <c r="B188" s="289" t="s">
        <v>60</v>
      </c>
      <c r="C188" s="262" t="s">
        <v>1255</v>
      </c>
      <c r="D188" s="225" t="s">
        <v>436</v>
      </c>
      <c r="E188" s="262" t="s">
        <v>1252</v>
      </c>
      <c r="F188" s="286">
        <v>43245</v>
      </c>
      <c r="G188" s="286">
        <v>43824</v>
      </c>
      <c r="H188" s="645">
        <v>2147027.5</v>
      </c>
      <c r="I188" s="645">
        <v>1047156.5</v>
      </c>
      <c r="J188" s="645">
        <v>1099871</v>
      </c>
      <c r="K188" s="645" t="s">
        <v>1060</v>
      </c>
      <c r="L188" s="645">
        <v>274967.75</v>
      </c>
      <c r="M188" s="645">
        <v>274967.75</v>
      </c>
      <c r="N188" s="645">
        <v>274967.75</v>
      </c>
      <c r="O188" s="645">
        <v>274967.75</v>
      </c>
      <c r="P188" s="65" t="s">
        <v>1060</v>
      </c>
    </row>
    <row r="189" spans="1:16" s="40" customFormat="1" ht="51.75" customHeight="1" thickBot="1">
      <c r="A189" s="858" t="s">
        <v>31</v>
      </c>
      <c r="B189" s="859"/>
      <c r="C189" s="859"/>
      <c r="D189" s="859"/>
      <c r="E189" s="859"/>
      <c r="F189" s="859"/>
      <c r="G189" s="860"/>
      <c r="H189" s="743">
        <f>SUM(H139:H188)</f>
        <v>60120702.079999998</v>
      </c>
      <c r="I189" s="742">
        <f>SUM(I139:I188)</f>
        <v>22039326.949999999</v>
      </c>
      <c r="J189" s="743">
        <f>SUM(J175:J188)</f>
        <v>17929026.289999999</v>
      </c>
      <c r="K189" s="743"/>
      <c r="L189" s="743">
        <f>SUM(L175:L188)</f>
        <v>6078381.8750000019</v>
      </c>
      <c r="M189" s="743">
        <f>SUM(M175:M188)</f>
        <v>4474967.294999999</v>
      </c>
      <c r="N189" s="743">
        <f>SUM(N175:N188)</f>
        <v>4474967.294999999</v>
      </c>
      <c r="O189" s="743">
        <f>SUM(O175:O188)</f>
        <v>4474967.294999999</v>
      </c>
      <c r="P189" s="51"/>
    </row>
    <row r="190" spans="1:16" ht="15.75" thickBot="1">
      <c r="A190" s="855"/>
      <c r="B190" s="856"/>
      <c r="C190" s="856"/>
      <c r="D190" s="856"/>
      <c r="E190" s="856"/>
      <c r="F190" s="856"/>
      <c r="G190" s="856"/>
      <c r="H190" s="856"/>
      <c r="I190" s="856"/>
      <c r="J190" s="856"/>
      <c r="K190" s="856"/>
      <c r="L190" s="856"/>
      <c r="M190" s="856"/>
      <c r="N190" s="856"/>
      <c r="O190" s="856"/>
      <c r="P190" s="857"/>
    </row>
    <row r="191" spans="1:16" s="48" customFormat="1" ht="56.25" customHeight="1" thickBot="1">
      <c r="A191" s="781" t="s">
        <v>1256</v>
      </c>
      <c r="B191" s="782"/>
      <c r="C191" s="782"/>
      <c r="D191" s="782"/>
      <c r="E191" s="782"/>
      <c r="F191" s="782"/>
      <c r="G191" s="782"/>
      <c r="H191" s="782"/>
      <c r="I191" s="782"/>
      <c r="J191" s="782"/>
      <c r="K191" s="782"/>
      <c r="L191" s="782"/>
      <c r="M191" s="782"/>
      <c r="N191" s="782"/>
      <c r="O191" s="782"/>
      <c r="P191" s="783"/>
    </row>
    <row r="192" spans="1:16" s="403" customFormat="1" ht="51">
      <c r="A192" s="222">
        <v>1</v>
      </c>
      <c r="B192" s="222" t="s">
        <v>1257</v>
      </c>
      <c r="C192" s="256" t="s">
        <v>1258</v>
      </c>
      <c r="D192" s="222" t="s">
        <v>1259</v>
      </c>
      <c r="E192" s="255" t="s">
        <v>1260</v>
      </c>
      <c r="F192" s="279">
        <v>43356</v>
      </c>
      <c r="G192" s="279">
        <v>43765</v>
      </c>
      <c r="H192" s="648">
        <v>7922301.1299999999</v>
      </c>
      <c r="I192" s="648">
        <v>844166.17</v>
      </c>
      <c r="J192" s="648">
        <v>7078134.96</v>
      </c>
      <c r="K192" s="648" t="s">
        <v>1060</v>
      </c>
      <c r="L192" s="648">
        <v>2123440.4900000002</v>
      </c>
      <c r="M192" s="648">
        <v>2147034.27</v>
      </c>
      <c r="N192" s="648">
        <v>2170628.0499999998</v>
      </c>
      <c r="O192" s="648">
        <v>637032.15</v>
      </c>
      <c r="P192" s="255"/>
    </row>
    <row r="193" spans="1:16" s="403" customFormat="1" ht="40.5" customHeight="1" thickBot="1">
      <c r="A193" s="225">
        <v>2</v>
      </c>
      <c r="B193" s="225" t="s">
        <v>1257</v>
      </c>
      <c r="C193" s="261" t="s">
        <v>1261</v>
      </c>
      <c r="D193" s="225" t="s">
        <v>1259</v>
      </c>
      <c r="E193" s="65" t="s">
        <v>1262</v>
      </c>
      <c r="F193" s="286">
        <v>43468</v>
      </c>
      <c r="G193" s="286">
        <v>43807</v>
      </c>
      <c r="H193" s="645">
        <v>8367405.96</v>
      </c>
      <c r="I193" s="645" t="s">
        <v>1060</v>
      </c>
      <c r="J193" s="645">
        <v>8367405.96</v>
      </c>
      <c r="K193" s="645" t="s">
        <v>1060</v>
      </c>
      <c r="L193" s="645">
        <v>1835323.34</v>
      </c>
      <c r="M193" s="645">
        <v>1897891.18</v>
      </c>
      <c r="N193" s="645">
        <v>1918747.13</v>
      </c>
      <c r="O193" s="645">
        <v>1439060.35</v>
      </c>
      <c r="P193" s="65"/>
    </row>
    <row r="194" spans="1:16" s="40" customFormat="1" ht="49.5" customHeight="1" thickBot="1">
      <c r="A194" s="858" t="s">
        <v>31</v>
      </c>
      <c r="B194" s="859"/>
      <c r="C194" s="859"/>
      <c r="D194" s="859"/>
      <c r="E194" s="859"/>
      <c r="F194" s="859"/>
      <c r="G194" s="860"/>
      <c r="H194" s="744">
        <f>SUM(H192:H193)</f>
        <v>16289707.09</v>
      </c>
      <c r="I194" s="744">
        <f>SUM(I192:I193)</f>
        <v>844166.17</v>
      </c>
      <c r="J194" s="744">
        <f>SUM(J192:J193)</f>
        <v>15445540.92</v>
      </c>
      <c r="K194" s="744"/>
      <c r="L194" s="744">
        <f>SUM(L192:L193)</f>
        <v>3958763.83</v>
      </c>
      <c r="M194" s="744">
        <f>SUM(M192:M193)</f>
        <v>4044925.45</v>
      </c>
      <c r="N194" s="744">
        <f>SUM(N192:N193)</f>
        <v>4089375.1799999997</v>
      </c>
      <c r="O194" s="744">
        <f>SUM(O192:O193)</f>
        <v>2076092.5</v>
      </c>
      <c r="P194" s="51"/>
    </row>
    <row r="195" spans="1:16" ht="15.75" thickBot="1">
      <c r="A195" s="855"/>
      <c r="B195" s="856"/>
      <c r="C195" s="856"/>
      <c r="D195" s="856"/>
      <c r="E195" s="856"/>
      <c r="F195" s="856"/>
      <c r="G195" s="856"/>
      <c r="H195" s="856"/>
      <c r="I195" s="856"/>
      <c r="J195" s="856"/>
      <c r="K195" s="856"/>
      <c r="L195" s="856"/>
      <c r="M195" s="856"/>
      <c r="N195" s="856"/>
      <c r="O195" s="856"/>
      <c r="P195" s="857"/>
    </row>
    <row r="196" spans="1:16" s="39" customFormat="1" ht="57" customHeight="1" thickBot="1">
      <c r="A196" s="781" t="s">
        <v>1263</v>
      </c>
      <c r="B196" s="782"/>
      <c r="C196" s="782"/>
      <c r="D196" s="782"/>
      <c r="E196" s="782"/>
      <c r="F196" s="782"/>
      <c r="G196" s="782"/>
      <c r="H196" s="782"/>
      <c r="I196" s="782"/>
      <c r="J196" s="782"/>
      <c r="K196" s="782"/>
      <c r="L196" s="782"/>
      <c r="M196" s="782"/>
      <c r="N196" s="782"/>
      <c r="O196" s="782"/>
      <c r="P196" s="783"/>
    </row>
    <row r="197" spans="1:16" s="224" customFormat="1" ht="108.75" customHeight="1">
      <c r="A197" s="222">
        <v>1</v>
      </c>
      <c r="B197" s="222" t="s">
        <v>219</v>
      </c>
      <c r="C197" s="288" t="s">
        <v>1264</v>
      </c>
      <c r="D197" s="255" t="s">
        <v>1306</v>
      </c>
      <c r="E197" s="288" t="s">
        <v>1265</v>
      </c>
      <c r="F197" s="222" t="s">
        <v>1266</v>
      </c>
      <c r="G197" s="222" t="s">
        <v>1267</v>
      </c>
      <c r="H197" s="648">
        <v>498355</v>
      </c>
      <c r="I197" s="648">
        <v>327817</v>
      </c>
      <c r="J197" s="648">
        <v>9014</v>
      </c>
      <c r="K197" s="648">
        <v>30008</v>
      </c>
      <c r="L197" s="648">
        <v>18246</v>
      </c>
      <c r="M197" s="648">
        <v>3921</v>
      </c>
      <c r="N197" s="648">
        <v>3921</v>
      </c>
      <c r="O197" s="648">
        <v>3920</v>
      </c>
      <c r="P197" s="288"/>
    </row>
    <row r="198" spans="1:16" s="224" customFormat="1" ht="108.75" customHeight="1">
      <c r="A198" s="61">
        <v>2</v>
      </c>
      <c r="B198" s="222" t="s">
        <v>219</v>
      </c>
      <c r="C198" s="62" t="s">
        <v>1268</v>
      </c>
      <c r="D198" s="63" t="s">
        <v>1307</v>
      </c>
      <c r="E198" s="62" t="s">
        <v>1269</v>
      </c>
      <c r="F198" s="61" t="s">
        <v>1266</v>
      </c>
      <c r="G198" s="61" t="s">
        <v>1270</v>
      </c>
      <c r="H198" s="644">
        <v>5859119</v>
      </c>
      <c r="I198" s="644">
        <v>2680473</v>
      </c>
      <c r="J198" s="644">
        <v>497878</v>
      </c>
      <c r="K198" s="644">
        <v>1344956</v>
      </c>
      <c r="L198" s="644">
        <v>197310</v>
      </c>
      <c r="M198" s="644">
        <v>382549</v>
      </c>
      <c r="N198" s="644">
        <v>382549</v>
      </c>
      <c r="O198" s="644">
        <v>382548</v>
      </c>
      <c r="P198" s="62"/>
    </row>
    <row r="199" spans="1:16" s="224" customFormat="1" ht="108.75" customHeight="1">
      <c r="A199" s="61">
        <v>3</v>
      </c>
      <c r="B199" s="222" t="s">
        <v>219</v>
      </c>
      <c r="C199" s="62" t="s">
        <v>1271</v>
      </c>
      <c r="D199" s="63" t="s">
        <v>1308</v>
      </c>
      <c r="E199" s="62" t="s">
        <v>1272</v>
      </c>
      <c r="F199" s="61" t="s">
        <v>1273</v>
      </c>
      <c r="G199" s="61" t="s">
        <v>1274</v>
      </c>
      <c r="H199" s="644">
        <v>3148004</v>
      </c>
      <c r="I199" s="644">
        <v>585357</v>
      </c>
      <c r="J199" s="644">
        <v>370001</v>
      </c>
      <c r="K199" s="644">
        <v>1038681</v>
      </c>
      <c r="L199" s="644">
        <v>84366</v>
      </c>
      <c r="M199" s="644">
        <v>318105</v>
      </c>
      <c r="N199" s="644">
        <v>318105</v>
      </c>
      <c r="O199" s="644">
        <v>318105</v>
      </c>
      <c r="P199" s="62"/>
    </row>
    <row r="200" spans="1:16" s="224" customFormat="1" ht="108.75" customHeight="1">
      <c r="A200" s="61">
        <v>4</v>
      </c>
      <c r="B200" s="222" t="s">
        <v>219</v>
      </c>
      <c r="C200" s="62" t="s">
        <v>1275</v>
      </c>
      <c r="D200" s="63" t="s">
        <v>1309</v>
      </c>
      <c r="E200" s="62" t="s">
        <v>1276</v>
      </c>
      <c r="F200" s="61" t="s">
        <v>1273</v>
      </c>
      <c r="G200" s="61" t="s">
        <v>1274</v>
      </c>
      <c r="H200" s="644">
        <v>5296994</v>
      </c>
      <c r="I200" s="644">
        <v>74943</v>
      </c>
      <c r="J200" s="644">
        <v>300000</v>
      </c>
      <c r="K200" s="644">
        <v>2073600</v>
      </c>
      <c r="L200" s="644">
        <v>0</v>
      </c>
      <c r="M200" s="644">
        <v>691200</v>
      </c>
      <c r="N200" s="644">
        <v>691200</v>
      </c>
      <c r="O200" s="644">
        <v>691200</v>
      </c>
      <c r="P200" s="62"/>
    </row>
    <row r="201" spans="1:16" s="224" customFormat="1" ht="108.75" customHeight="1">
      <c r="A201" s="61">
        <v>5</v>
      </c>
      <c r="B201" s="222" t="s">
        <v>219</v>
      </c>
      <c r="C201" s="62" t="s">
        <v>1277</v>
      </c>
      <c r="D201" s="63" t="s">
        <v>288</v>
      </c>
      <c r="E201" s="62" t="s">
        <v>1278</v>
      </c>
      <c r="F201" s="61" t="s">
        <v>1279</v>
      </c>
      <c r="G201" s="61" t="s">
        <v>1274</v>
      </c>
      <c r="H201" s="644">
        <v>1667828</v>
      </c>
      <c r="I201" s="644">
        <v>41883</v>
      </c>
      <c r="J201" s="644">
        <v>150002</v>
      </c>
      <c r="K201" s="644">
        <v>1059578</v>
      </c>
      <c r="L201" s="644">
        <v>0</v>
      </c>
      <c r="M201" s="644">
        <v>353193</v>
      </c>
      <c r="N201" s="644">
        <v>353193</v>
      </c>
      <c r="O201" s="644">
        <v>353192</v>
      </c>
      <c r="P201" s="62"/>
    </row>
    <row r="202" spans="1:16" s="224" customFormat="1" ht="108.75" customHeight="1">
      <c r="A202" s="61">
        <v>6</v>
      </c>
      <c r="B202" s="222" t="s">
        <v>219</v>
      </c>
      <c r="C202" s="62" t="s">
        <v>1280</v>
      </c>
      <c r="D202" s="63" t="s">
        <v>1310</v>
      </c>
      <c r="E202" s="62" t="s">
        <v>1281</v>
      </c>
      <c r="F202" s="61" t="s">
        <v>1279</v>
      </c>
      <c r="G202" s="61" t="s">
        <v>1274</v>
      </c>
      <c r="H202" s="644">
        <v>5192009</v>
      </c>
      <c r="I202" s="644">
        <v>0</v>
      </c>
      <c r="J202" s="644">
        <v>279706</v>
      </c>
      <c r="K202" s="644">
        <v>2342300</v>
      </c>
      <c r="L202" s="644">
        <v>0</v>
      </c>
      <c r="M202" s="644">
        <v>780767</v>
      </c>
      <c r="N202" s="644">
        <v>780767</v>
      </c>
      <c r="O202" s="644">
        <v>780766</v>
      </c>
      <c r="P202" s="62"/>
    </row>
    <row r="203" spans="1:16" s="224" customFormat="1" ht="108.75" customHeight="1">
      <c r="A203" s="61">
        <v>7</v>
      </c>
      <c r="B203" s="222" t="s">
        <v>219</v>
      </c>
      <c r="C203" s="62" t="s">
        <v>1282</v>
      </c>
      <c r="D203" s="63" t="s">
        <v>1311</v>
      </c>
      <c r="E203" s="62" t="s">
        <v>1283</v>
      </c>
      <c r="F203" s="61" t="s">
        <v>1284</v>
      </c>
      <c r="G203" s="61" t="s">
        <v>1274</v>
      </c>
      <c r="H203" s="644">
        <v>610131</v>
      </c>
      <c r="I203" s="644">
        <v>0</v>
      </c>
      <c r="J203" s="644">
        <v>1</v>
      </c>
      <c r="K203" s="644">
        <v>1</v>
      </c>
      <c r="L203" s="644">
        <v>0</v>
      </c>
      <c r="M203" s="644">
        <v>0.3</v>
      </c>
      <c r="N203" s="644">
        <v>0.3</v>
      </c>
      <c r="O203" s="644">
        <v>0.4</v>
      </c>
      <c r="P203" s="62"/>
    </row>
    <row r="204" spans="1:16" s="224" customFormat="1" ht="108.75" customHeight="1">
      <c r="A204" s="61">
        <v>8</v>
      </c>
      <c r="B204" s="222" t="s">
        <v>219</v>
      </c>
      <c r="C204" s="62" t="s">
        <v>1285</v>
      </c>
      <c r="D204" s="63" t="s">
        <v>1311</v>
      </c>
      <c r="E204" s="62" t="s">
        <v>1286</v>
      </c>
      <c r="F204" s="61" t="s">
        <v>1284</v>
      </c>
      <c r="G204" s="61" t="s">
        <v>1270</v>
      </c>
      <c r="H204" s="644">
        <v>9304653</v>
      </c>
      <c r="I204" s="644">
        <v>0</v>
      </c>
      <c r="J204" s="644">
        <v>5</v>
      </c>
      <c r="K204" s="644">
        <v>5</v>
      </c>
      <c r="L204" s="644">
        <v>0</v>
      </c>
      <c r="M204" s="644">
        <v>1.7</v>
      </c>
      <c r="N204" s="644">
        <v>1.7</v>
      </c>
      <c r="O204" s="644">
        <v>1.6</v>
      </c>
      <c r="P204" s="62"/>
    </row>
    <row r="205" spans="1:16" s="224" customFormat="1" ht="108.75" customHeight="1">
      <c r="A205" s="61">
        <v>9</v>
      </c>
      <c r="B205" s="222" t="s">
        <v>219</v>
      </c>
      <c r="C205" s="62" t="s">
        <v>1287</v>
      </c>
      <c r="D205" s="63" t="s">
        <v>1312</v>
      </c>
      <c r="E205" s="62" t="s">
        <v>1288</v>
      </c>
      <c r="F205" s="61" t="s">
        <v>1289</v>
      </c>
      <c r="G205" s="61" t="s">
        <v>1267</v>
      </c>
      <c r="H205" s="644">
        <v>5776666</v>
      </c>
      <c r="I205" s="644">
        <v>3100837</v>
      </c>
      <c r="J205" s="644">
        <v>9770</v>
      </c>
      <c r="K205" s="644">
        <v>178469</v>
      </c>
      <c r="L205" s="644">
        <v>3957</v>
      </c>
      <c r="M205" s="644">
        <v>58170</v>
      </c>
      <c r="N205" s="644">
        <v>58171</v>
      </c>
      <c r="O205" s="644">
        <v>58171</v>
      </c>
      <c r="P205" s="62"/>
    </row>
    <row r="206" spans="1:16" s="224" customFormat="1" ht="108.75" customHeight="1">
      <c r="A206" s="61">
        <v>10</v>
      </c>
      <c r="B206" s="222" t="s">
        <v>219</v>
      </c>
      <c r="C206" s="62" t="s">
        <v>1290</v>
      </c>
      <c r="D206" s="63" t="s">
        <v>1313</v>
      </c>
      <c r="E206" s="62" t="s">
        <v>1291</v>
      </c>
      <c r="F206" s="61" t="s">
        <v>1273</v>
      </c>
      <c r="G206" s="61" t="s">
        <v>1274</v>
      </c>
      <c r="H206" s="644">
        <v>3345450</v>
      </c>
      <c r="I206" s="644">
        <v>103328</v>
      </c>
      <c r="J206" s="644">
        <v>295439</v>
      </c>
      <c r="K206" s="644">
        <v>2668314</v>
      </c>
      <c r="L206" s="644">
        <v>0</v>
      </c>
      <c r="M206" s="644">
        <v>889438</v>
      </c>
      <c r="N206" s="644">
        <v>889438</v>
      </c>
      <c r="O206" s="644">
        <v>889438</v>
      </c>
      <c r="P206" s="62"/>
    </row>
    <row r="207" spans="1:16" s="224" customFormat="1" ht="108.75" customHeight="1">
      <c r="A207" s="61">
        <v>11</v>
      </c>
      <c r="B207" s="222" t="s">
        <v>219</v>
      </c>
      <c r="C207" s="62" t="s">
        <v>1292</v>
      </c>
      <c r="D207" s="63" t="s">
        <v>1314</v>
      </c>
      <c r="E207" s="62" t="s">
        <v>1293</v>
      </c>
      <c r="F207" s="61" t="s">
        <v>1273</v>
      </c>
      <c r="G207" s="61" t="s">
        <v>1274</v>
      </c>
      <c r="H207" s="644">
        <v>2717433</v>
      </c>
      <c r="I207" s="644">
        <v>0</v>
      </c>
      <c r="J207" s="644">
        <v>75001</v>
      </c>
      <c r="K207" s="644">
        <v>763466</v>
      </c>
      <c r="L207" s="644">
        <v>0</v>
      </c>
      <c r="M207" s="644">
        <v>254488</v>
      </c>
      <c r="N207" s="644">
        <v>254489</v>
      </c>
      <c r="O207" s="644">
        <v>254489</v>
      </c>
      <c r="P207" s="62"/>
    </row>
    <row r="208" spans="1:16" s="224" customFormat="1" ht="108.75" customHeight="1">
      <c r="A208" s="61">
        <v>12</v>
      </c>
      <c r="B208" s="222" t="s">
        <v>219</v>
      </c>
      <c r="C208" s="62" t="s">
        <v>1294</v>
      </c>
      <c r="D208" s="63" t="s">
        <v>1315</v>
      </c>
      <c r="E208" s="62" t="s">
        <v>1295</v>
      </c>
      <c r="F208" s="61" t="s">
        <v>1273</v>
      </c>
      <c r="G208" s="61" t="s">
        <v>1274</v>
      </c>
      <c r="H208" s="644">
        <v>3136087</v>
      </c>
      <c r="I208" s="644">
        <v>115109</v>
      </c>
      <c r="J208" s="644">
        <v>383289</v>
      </c>
      <c r="K208" s="644">
        <v>1356061</v>
      </c>
      <c r="L208" s="644">
        <v>0</v>
      </c>
      <c r="M208" s="644">
        <v>452020</v>
      </c>
      <c r="N208" s="644">
        <v>452020</v>
      </c>
      <c r="O208" s="644">
        <v>452021</v>
      </c>
      <c r="P208" s="62"/>
    </row>
    <row r="209" spans="1:16" s="224" customFormat="1" ht="129" customHeight="1">
      <c r="A209" s="61">
        <v>13</v>
      </c>
      <c r="B209" s="222" t="s">
        <v>219</v>
      </c>
      <c r="C209" s="62" t="s">
        <v>1296</v>
      </c>
      <c r="D209" s="63" t="s">
        <v>1316</v>
      </c>
      <c r="E209" s="62" t="s">
        <v>1297</v>
      </c>
      <c r="F209" s="61" t="s">
        <v>1279</v>
      </c>
      <c r="G209" s="61" t="s">
        <v>1274</v>
      </c>
      <c r="H209" s="644">
        <v>2720088</v>
      </c>
      <c r="I209" s="644">
        <v>0</v>
      </c>
      <c r="J209" s="644">
        <v>177001</v>
      </c>
      <c r="K209" s="644">
        <v>400000</v>
      </c>
      <c r="L209" s="644">
        <v>0</v>
      </c>
      <c r="M209" s="644">
        <v>133333</v>
      </c>
      <c r="N209" s="644">
        <v>133333</v>
      </c>
      <c r="O209" s="644">
        <v>133334</v>
      </c>
      <c r="P209" s="62"/>
    </row>
    <row r="210" spans="1:16" s="224" customFormat="1" ht="108.75" customHeight="1">
      <c r="A210" s="61">
        <v>14</v>
      </c>
      <c r="B210" s="61" t="s">
        <v>60</v>
      </c>
      <c r="C210" s="62" t="s">
        <v>1298</v>
      </c>
      <c r="D210" s="63" t="s">
        <v>147</v>
      </c>
      <c r="E210" s="62" t="s">
        <v>1299</v>
      </c>
      <c r="F210" s="61" t="s">
        <v>1284</v>
      </c>
      <c r="G210" s="61" t="s">
        <v>1300</v>
      </c>
      <c r="H210" s="644">
        <v>2640784</v>
      </c>
      <c r="I210" s="644">
        <v>125000</v>
      </c>
      <c r="J210" s="644">
        <v>1170500</v>
      </c>
      <c r="K210" s="644">
        <v>1550656</v>
      </c>
      <c r="L210" s="644">
        <v>0</v>
      </c>
      <c r="M210" s="644">
        <v>516885</v>
      </c>
      <c r="N210" s="644">
        <v>516885</v>
      </c>
      <c r="O210" s="644">
        <v>516886</v>
      </c>
      <c r="P210" s="62"/>
    </row>
    <row r="211" spans="1:16" s="224" customFormat="1" ht="108.75" customHeight="1">
      <c r="A211" s="61">
        <v>15</v>
      </c>
      <c r="B211" s="61" t="s">
        <v>60</v>
      </c>
      <c r="C211" s="62" t="s">
        <v>1301</v>
      </c>
      <c r="D211" s="63" t="s">
        <v>39</v>
      </c>
      <c r="E211" s="62" t="s">
        <v>1302</v>
      </c>
      <c r="F211" s="61" t="s">
        <v>1303</v>
      </c>
      <c r="G211" s="61" t="s">
        <v>1300</v>
      </c>
      <c r="H211" s="644">
        <v>80000</v>
      </c>
      <c r="I211" s="644">
        <v>0</v>
      </c>
      <c r="J211" s="644">
        <v>30000</v>
      </c>
      <c r="K211" s="644">
        <v>65245</v>
      </c>
      <c r="L211" s="644">
        <v>0</v>
      </c>
      <c r="M211" s="644">
        <v>21748</v>
      </c>
      <c r="N211" s="644">
        <v>21748</v>
      </c>
      <c r="O211" s="644">
        <v>21749</v>
      </c>
      <c r="P211" s="62"/>
    </row>
    <row r="212" spans="1:16" s="224" customFormat="1" ht="108.75" customHeight="1" thickBot="1">
      <c r="A212" s="225">
        <v>16</v>
      </c>
      <c r="B212" s="61" t="s">
        <v>60</v>
      </c>
      <c r="C212" s="262" t="s">
        <v>1304</v>
      </c>
      <c r="D212" s="65" t="s">
        <v>1317</v>
      </c>
      <c r="E212" s="262" t="s">
        <v>1305</v>
      </c>
      <c r="F212" s="225" t="s">
        <v>1279</v>
      </c>
      <c r="G212" s="225" t="s">
        <v>1300</v>
      </c>
      <c r="H212" s="645">
        <v>800000</v>
      </c>
      <c r="I212" s="645">
        <v>0</v>
      </c>
      <c r="J212" s="645">
        <v>96741</v>
      </c>
      <c r="K212" s="645">
        <v>1</v>
      </c>
      <c r="L212" s="645">
        <v>0</v>
      </c>
      <c r="M212" s="645">
        <v>0</v>
      </c>
      <c r="N212" s="645">
        <v>0</v>
      </c>
      <c r="O212" s="645">
        <v>1</v>
      </c>
      <c r="P212" s="262"/>
    </row>
    <row r="213" spans="1:16" s="32" customFormat="1" ht="87" customHeight="1" thickBot="1">
      <c r="A213" s="858" t="s">
        <v>31</v>
      </c>
      <c r="B213" s="859"/>
      <c r="C213" s="859"/>
      <c r="D213" s="859"/>
      <c r="E213" s="859"/>
      <c r="F213" s="859"/>
      <c r="G213" s="860"/>
      <c r="H213" s="733">
        <f t="shared" ref="H213:O213" si="0">SUM(H197:H212)</f>
        <v>52793601</v>
      </c>
      <c r="I213" s="744">
        <f t="shared" si="0"/>
        <v>7154747</v>
      </c>
      <c r="J213" s="733">
        <f t="shared" si="0"/>
        <v>3844348</v>
      </c>
      <c r="K213" s="733">
        <f t="shared" si="0"/>
        <v>14871341</v>
      </c>
      <c r="L213" s="733">
        <f t="shared" si="0"/>
        <v>303879</v>
      </c>
      <c r="M213" s="733">
        <f t="shared" si="0"/>
        <v>4855819</v>
      </c>
      <c r="N213" s="733">
        <f t="shared" si="0"/>
        <v>4855821</v>
      </c>
      <c r="O213" s="733">
        <f t="shared" si="0"/>
        <v>4855822</v>
      </c>
      <c r="P213" s="51"/>
    </row>
    <row r="214" spans="1:16" ht="55.5" customHeight="1" thickBot="1">
      <c r="A214" s="855"/>
      <c r="B214" s="856"/>
      <c r="C214" s="856"/>
      <c r="D214" s="856"/>
      <c r="E214" s="856"/>
      <c r="F214" s="856"/>
      <c r="G214" s="856"/>
      <c r="H214" s="856"/>
      <c r="I214" s="856"/>
      <c r="J214" s="856"/>
      <c r="K214" s="856"/>
      <c r="L214" s="856"/>
      <c r="M214" s="856"/>
      <c r="N214" s="856"/>
      <c r="O214" s="856"/>
      <c r="P214" s="857"/>
    </row>
    <row r="215" spans="1:16" ht="45" customHeight="1" thickBot="1">
      <c r="A215" s="781" t="s">
        <v>1324</v>
      </c>
      <c r="B215" s="782"/>
      <c r="C215" s="782"/>
      <c r="D215" s="782"/>
      <c r="E215" s="782"/>
      <c r="F215" s="782"/>
      <c r="G215" s="782"/>
      <c r="H215" s="782"/>
      <c r="I215" s="782"/>
      <c r="J215" s="782"/>
      <c r="K215" s="782"/>
      <c r="L215" s="782"/>
      <c r="M215" s="782"/>
      <c r="N215" s="782"/>
      <c r="O215" s="782"/>
      <c r="P215" s="783"/>
    </row>
    <row r="216" spans="1:16" s="224" customFormat="1" ht="45" customHeight="1">
      <c r="A216" s="222">
        <v>1</v>
      </c>
      <c r="B216" s="222" t="s">
        <v>60</v>
      </c>
      <c r="C216" s="288" t="s">
        <v>1318</v>
      </c>
      <c r="D216" s="222" t="s">
        <v>46</v>
      </c>
      <c r="E216" s="255" t="s">
        <v>74</v>
      </c>
      <c r="F216" s="222">
        <v>2019</v>
      </c>
      <c r="G216" s="222">
        <v>2019</v>
      </c>
      <c r="H216" s="648">
        <v>408951.15</v>
      </c>
      <c r="I216" s="624"/>
      <c r="J216" s="648">
        <v>6000000</v>
      </c>
      <c r="K216" s="624"/>
      <c r="L216" s="648">
        <v>1200000</v>
      </c>
      <c r="M216" s="648">
        <v>1800000</v>
      </c>
      <c r="N216" s="648">
        <v>1800000</v>
      </c>
      <c r="O216" s="648">
        <v>1200000</v>
      </c>
      <c r="P216" s="288"/>
    </row>
    <row r="217" spans="1:16" s="224" customFormat="1" ht="45" customHeight="1">
      <c r="A217" s="61">
        <v>2</v>
      </c>
      <c r="B217" s="222" t="s">
        <v>60</v>
      </c>
      <c r="C217" s="62" t="s">
        <v>1319</v>
      </c>
      <c r="D217" s="222" t="s">
        <v>46</v>
      </c>
      <c r="E217" s="63" t="s">
        <v>1322</v>
      </c>
      <c r="F217" s="61">
        <v>2019</v>
      </c>
      <c r="G217" s="61">
        <v>2019</v>
      </c>
      <c r="H217" s="644">
        <v>2871565.02</v>
      </c>
      <c r="I217" s="259"/>
      <c r="J217" s="644">
        <v>9000000</v>
      </c>
      <c r="K217" s="259"/>
      <c r="L217" s="644">
        <v>1800000</v>
      </c>
      <c r="M217" s="644">
        <v>2700000</v>
      </c>
      <c r="N217" s="644">
        <v>2700000</v>
      </c>
      <c r="O217" s="644">
        <v>1800000</v>
      </c>
      <c r="P217" s="62"/>
    </row>
    <row r="218" spans="1:16" s="224" customFormat="1" ht="45" customHeight="1">
      <c r="A218" s="61">
        <v>3</v>
      </c>
      <c r="B218" s="222" t="s">
        <v>60</v>
      </c>
      <c r="C218" s="62" t="s">
        <v>1320</v>
      </c>
      <c r="D218" s="222" t="s">
        <v>46</v>
      </c>
      <c r="E218" s="63" t="s">
        <v>1322</v>
      </c>
      <c r="F218" s="61">
        <v>2019</v>
      </c>
      <c r="G218" s="61">
        <v>2019</v>
      </c>
      <c r="H218" s="644">
        <v>1354033.48</v>
      </c>
      <c r="I218" s="259"/>
      <c r="J218" s="644">
        <v>2000000</v>
      </c>
      <c r="K218" s="259"/>
      <c r="L218" s="644">
        <v>400000</v>
      </c>
      <c r="M218" s="644">
        <v>600000</v>
      </c>
      <c r="N218" s="644">
        <v>600000</v>
      </c>
      <c r="O218" s="644">
        <v>400000</v>
      </c>
      <c r="P218" s="62"/>
    </row>
    <row r="219" spans="1:16" s="224" customFormat="1" ht="45" customHeight="1" thickBot="1">
      <c r="A219" s="225">
        <v>4</v>
      </c>
      <c r="B219" s="289" t="s">
        <v>60</v>
      </c>
      <c r="C219" s="262" t="s">
        <v>1321</v>
      </c>
      <c r="D219" s="289" t="s">
        <v>46</v>
      </c>
      <c r="E219" s="65" t="s">
        <v>1323</v>
      </c>
      <c r="F219" s="225">
        <v>2019</v>
      </c>
      <c r="G219" s="225">
        <v>2019</v>
      </c>
      <c r="H219" s="645">
        <v>41022636.770000003</v>
      </c>
      <c r="I219" s="336"/>
      <c r="J219" s="645">
        <v>45000000</v>
      </c>
      <c r="K219" s="336"/>
      <c r="L219" s="645">
        <v>9000000</v>
      </c>
      <c r="M219" s="645">
        <v>13500000</v>
      </c>
      <c r="N219" s="645">
        <v>13500000</v>
      </c>
      <c r="O219" s="645">
        <v>9000000</v>
      </c>
      <c r="P219" s="262"/>
    </row>
    <row r="220" spans="1:16" s="32" customFormat="1" ht="51" customHeight="1" thickBot="1">
      <c r="A220" s="858" t="s">
        <v>31</v>
      </c>
      <c r="B220" s="859"/>
      <c r="C220" s="859"/>
      <c r="D220" s="859"/>
      <c r="E220" s="859"/>
      <c r="F220" s="859"/>
      <c r="G220" s="860"/>
      <c r="H220" s="733">
        <f>SUM(H216:H219)</f>
        <v>45657186.420000002</v>
      </c>
      <c r="I220" s="733"/>
      <c r="J220" s="733">
        <f>SUM(J216:J219)</f>
        <v>62000000</v>
      </c>
      <c r="K220" s="733"/>
      <c r="L220" s="744">
        <f>SUM(L216:L219)</f>
        <v>12400000</v>
      </c>
      <c r="M220" s="744">
        <f>SUM(M216:M219)</f>
        <v>18600000</v>
      </c>
      <c r="N220" s="744">
        <f>SUM(N216:N219)</f>
        <v>18600000</v>
      </c>
      <c r="O220" s="744">
        <f>SUM(O216:O219)</f>
        <v>12400000</v>
      </c>
      <c r="P220" s="51"/>
    </row>
    <row r="221" spans="1:16" ht="15.75" thickBot="1">
      <c r="A221" s="855"/>
      <c r="B221" s="856"/>
      <c r="C221" s="856"/>
      <c r="D221" s="856"/>
      <c r="E221" s="856"/>
      <c r="F221" s="856"/>
      <c r="G221" s="856"/>
      <c r="H221" s="856"/>
      <c r="I221" s="856"/>
      <c r="J221" s="856"/>
      <c r="K221" s="856"/>
      <c r="L221" s="856"/>
      <c r="M221" s="856"/>
      <c r="N221" s="856"/>
      <c r="O221" s="856"/>
      <c r="P221" s="857"/>
    </row>
    <row r="222" spans="1:16" s="49" customFormat="1" ht="55.5" customHeight="1" thickBot="1">
      <c r="A222" s="781" t="s">
        <v>1325</v>
      </c>
      <c r="B222" s="782"/>
      <c r="C222" s="782"/>
      <c r="D222" s="782"/>
      <c r="E222" s="782"/>
      <c r="F222" s="782"/>
      <c r="G222" s="782"/>
      <c r="H222" s="782"/>
      <c r="I222" s="782"/>
      <c r="J222" s="782"/>
      <c r="K222" s="782"/>
      <c r="L222" s="782"/>
      <c r="M222" s="782"/>
      <c r="N222" s="782"/>
      <c r="O222" s="782"/>
      <c r="P222" s="783"/>
    </row>
    <row r="223" spans="1:16" s="224" customFormat="1" ht="45.75" customHeight="1">
      <c r="A223" s="222">
        <v>1</v>
      </c>
      <c r="B223" s="222" t="s">
        <v>60</v>
      </c>
      <c r="C223" s="288" t="s">
        <v>1331</v>
      </c>
      <c r="D223" s="222" t="s">
        <v>325</v>
      </c>
      <c r="E223" s="255" t="s">
        <v>1195</v>
      </c>
      <c r="F223" s="279">
        <v>42706</v>
      </c>
      <c r="G223" s="279">
        <v>43446</v>
      </c>
      <c r="H223" s="648">
        <v>21384208.390000001</v>
      </c>
      <c r="I223" s="648">
        <v>13619396.239600001</v>
      </c>
      <c r="J223" s="648">
        <v>7764812.1503999997</v>
      </c>
      <c r="K223" s="648">
        <v>13076222.037999999</v>
      </c>
      <c r="L223" s="648">
        <v>6366830.75</v>
      </c>
      <c r="M223" s="648">
        <v>5178789.75</v>
      </c>
      <c r="N223" s="648"/>
      <c r="O223" s="648"/>
      <c r="P223" s="288"/>
    </row>
    <row r="224" spans="1:16" s="224" customFormat="1" ht="45.75" customHeight="1">
      <c r="A224" s="61">
        <v>2</v>
      </c>
      <c r="B224" s="222" t="s">
        <v>60</v>
      </c>
      <c r="C224" s="62" t="s">
        <v>1332</v>
      </c>
      <c r="D224" s="222" t="s">
        <v>325</v>
      </c>
      <c r="E224" s="63" t="s">
        <v>1195</v>
      </c>
      <c r="F224" s="283">
        <v>42767</v>
      </c>
      <c r="G224" s="283">
        <v>43497</v>
      </c>
      <c r="H224" s="644">
        <v>9433103.0179999992</v>
      </c>
      <c r="I224" s="644">
        <v>4413850.7935999995</v>
      </c>
      <c r="J224" s="644">
        <v>5019252.2243999997</v>
      </c>
      <c r="K224" s="644">
        <v>5298800.915</v>
      </c>
      <c r="L224" s="644">
        <v>1340493.2</v>
      </c>
      <c r="M224" s="644"/>
      <c r="N224" s="644"/>
      <c r="O224" s="644"/>
      <c r="P224" s="62"/>
    </row>
    <row r="225" spans="1:16" s="224" customFormat="1" ht="45.75" customHeight="1">
      <c r="A225" s="61">
        <v>3</v>
      </c>
      <c r="B225" s="222" t="s">
        <v>60</v>
      </c>
      <c r="C225" s="62" t="s">
        <v>1333</v>
      </c>
      <c r="D225" s="222" t="s">
        <v>325</v>
      </c>
      <c r="E225" s="63" t="s">
        <v>1195</v>
      </c>
      <c r="F225" s="283">
        <v>42802</v>
      </c>
      <c r="G225" s="283">
        <v>43341</v>
      </c>
      <c r="H225" s="644">
        <v>17994348.580999997</v>
      </c>
      <c r="I225" s="644">
        <v>16657826.430799998</v>
      </c>
      <c r="J225" s="644">
        <v>1336522.1501999982</v>
      </c>
      <c r="K225" s="644">
        <v>2796673.9033999983</v>
      </c>
      <c r="L225" s="644">
        <v>2625068.85</v>
      </c>
      <c r="M225" s="644"/>
      <c r="N225" s="644"/>
      <c r="O225" s="644"/>
      <c r="P225" s="62"/>
    </row>
    <row r="226" spans="1:16" s="224" customFormat="1" ht="45.75" customHeight="1">
      <c r="A226" s="222">
        <v>4</v>
      </c>
      <c r="B226" s="222" t="s">
        <v>60</v>
      </c>
      <c r="C226" s="62" t="s">
        <v>1334</v>
      </c>
      <c r="D226" s="222" t="s">
        <v>325</v>
      </c>
      <c r="E226" s="63" t="s">
        <v>1195</v>
      </c>
      <c r="F226" s="283">
        <v>43070</v>
      </c>
      <c r="G226" s="283">
        <v>43181</v>
      </c>
      <c r="H226" s="644">
        <v>7052709.9817000004</v>
      </c>
      <c r="I226" s="644">
        <v>6751302.6507000001</v>
      </c>
      <c r="J226" s="644">
        <v>301407.33100000024</v>
      </c>
      <c r="K226" s="644">
        <v>315575.53020000021</v>
      </c>
      <c r="L226" s="644">
        <v>177234.97</v>
      </c>
      <c r="M226" s="644"/>
      <c r="N226" s="644"/>
      <c r="O226" s="644"/>
      <c r="P226" s="62"/>
    </row>
    <row r="227" spans="1:16" s="224" customFormat="1" ht="45.75" customHeight="1">
      <c r="A227" s="61">
        <v>5</v>
      </c>
      <c r="B227" s="222" t="s">
        <v>60</v>
      </c>
      <c r="C227" s="62" t="s">
        <v>1335</v>
      </c>
      <c r="D227" s="222" t="s">
        <v>325</v>
      </c>
      <c r="E227" s="63" t="s">
        <v>1195</v>
      </c>
      <c r="F227" s="283">
        <v>43151</v>
      </c>
      <c r="G227" s="283">
        <v>43601</v>
      </c>
      <c r="H227" s="644">
        <v>6644186.8593999995</v>
      </c>
      <c r="I227" s="644">
        <v>3353054.3817999996</v>
      </c>
      <c r="J227" s="644">
        <v>3291132.4775999999</v>
      </c>
      <c r="K227" s="644">
        <v>3818718.2774</v>
      </c>
      <c r="L227" s="644">
        <v>2539293.83</v>
      </c>
      <c r="M227" s="644"/>
      <c r="N227" s="644"/>
      <c r="O227" s="644"/>
      <c r="P227" s="62"/>
    </row>
    <row r="228" spans="1:16" s="224" customFormat="1" ht="45.75" customHeight="1">
      <c r="A228" s="61">
        <v>6</v>
      </c>
      <c r="B228" s="222" t="s">
        <v>60</v>
      </c>
      <c r="C228" s="62" t="s">
        <v>1336</v>
      </c>
      <c r="D228" s="222" t="s">
        <v>325</v>
      </c>
      <c r="E228" s="63" t="s">
        <v>1195</v>
      </c>
      <c r="F228" s="283">
        <v>43161</v>
      </c>
      <c r="G228" s="283">
        <v>43611</v>
      </c>
      <c r="H228" s="644">
        <v>4942159.7209999999</v>
      </c>
      <c r="I228" s="644">
        <v>2244925.1137999999</v>
      </c>
      <c r="J228" s="644">
        <v>2697234.6072</v>
      </c>
      <c r="K228" s="644">
        <v>3158116.0571999997</v>
      </c>
      <c r="L228" s="644">
        <v>2197649.0699999998</v>
      </c>
      <c r="M228" s="644"/>
      <c r="N228" s="644"/>
      <c r="O228" s="644"/>
      <c r="P228" s="62"/>
    </row>
    <row r="229" spans="1:16" s="224" customFormat="1" ht="45.75" customHeight="1">
      <c r="A229" s="222">
        <v>7</v>
      </c>
      <c r="B229" s="222" t="s">
        <v>60</v>
      </c>
      <c r="C229" s="62" t="s">
        <v>1337</v>
      </c>
      <c r="D229" s="222" t="s">
        <v>325</v>
      </c>
      <c r="E229" s="63" t="s">
        <v>1326</v>
      </c>
      <c r="F229" s="283">
        <v>43195</v>
      </c>
      <c r="G229" s="283">
        <v>43454</v>
      </c>
      <c r="H229" s="644">
        <v>1364758.5</v>
      </c>
      <c r="I229" s="644">
        <v>1129768.2259999998</v>
      </c>
      <c r="J229" s="644">
        <v>234990.27400000021</v>
      </c>
      <c r="K229" s="644">
        <v>507663.84800000017</v>
      </c>
      <c r="L229" s="644">
        <v>94875.89</v>
      </c>
      <c r="M229" s="644">
        <v>273609.55</v>
      </c>
      <c r="N229" s="644"/>
      <c r="O229" s="644"/>
      <c r="P229" s="62"/>
    </row>
    <row r="230" spans="1:16" s="224" customFormat="1" ht="45.75" customHeight="1">
      <c r="A230" s="61">
        <v>8</v>
      </c>
      <c r="B230" s="222" t="s">
        <v>60</v>
      </c>
      <c r="C230" s="62" t="s">
        <v>1338</v>
      </c>
      <c r="D230" s="222" t="s">
        <v>325</v>
      </c>
      <c r="E230" s="63" t="s">
        <v>1327</v>
      </c>
      <c r="F230" s="283">
        <v>43192</v>
      </c>
      <c r="G230" s="283">
        <v>43421</v>
      </c>
      <c r="H230" s="644">
        <v>18912329.651799999</v>
      </c>
      <c r="I230" s="644">
        <v>11578804.362600001</v>
      </c>
      <c r="J230" s="644">
        <v>7333525.2891999986</v>
      </c>
      <c r="K230" s="644">
        <v>12388940.595999997</v>
      </c>
      <c r="L230" s="644">
        <v>7580364.9199999999</v>
      </c>
      <c r="M230" s="644">
        <v>583668.75</v>
      </c>
      <c r="N230" s="644"/>
      <c r="O230" s="644"/>
      <c r="P230" s="62"/>
    </row>
    <row r="231" spans="1:16" s="224" customFormat="1" ht="45.75" customHeight="1">
      <c r="A231" s="61">
        <v>9</v>
      </c>
      <c r="B231" s="222" t="s">
        <v>60</v>
      </c>
      <c r="C231" s="62" t="s">
        <v>1339</v>
      </c>
      <c r="D231" s="222" t="s">
        <v>325</v>
      </c>
      <c r="E231" s="63" t="s">
        <v>1328</v>
      </c>
      <c r="F231" s="283">
        <v>43231</v>
      </c>
      <c r="G231" s="283">
        <v>43591</v>
      </c>
      <c r="H231" s="644">
        <v>4729194.5599999996</v>
      </c>
      <c r="I231" s="644">
        <v>801421.53220000002</v>
      </c>
      <c r="J231" s="644">
        <v>3927773.0277999993</v>
      </c>
      <c r="K231" s="644">
        <v>4869499.5453999992</v>
      </c>
      <c r="L231" s="644">
        <v>2821234.36</v>
      </c>
      <c r="M231" s="644">
        <v>647491.75</v>
      </c>
      <c r="N231" s="644"/>
      <c r="O231" s="644"/>
      <c r="P231" s="62"/>
    </row>
    <row r="232" spans="1:16" s="224" customFormat="1" ht="45.75" customHeight="1">
      <c r="A232" s="222">
        <v>10</v>
      </c>
      <c r="B232" s="222" t="s">
        <v>60</v>
      </c>
      <c r="C232" s="62" t="s">
        <v>1340</v>
      </c>
      <c r="D232" s="222" t="s">
        <v>325</v>
      </c>
      <c r="E232" s="63" t="s">
        <v>1195</v>
      </c>
      <c r="F232" s="283">
        <v>43272</v>
      </c>
      <c r="G232" s="283">
        <v>43672</v>
      </c>
      <c r="H232" s="644">
        <v>25476200</v>
      </c>
      <c r="I232" s="644">
        <v>0</v>
      </c>
      <c r="J232" s="644">
        <v>25476200</v>
      </c>
      <c r="K232" s="644">
        <v>26738549.25</v>
      </c>
      <c r="L232" s="644">
        <v>10459078.550000001</v>
      </c>
      <c r="M232" s="644">
        <v>382122.63</v>
      </c>
      <c r="N232" s="644"/>
      <c r="O232" s="644"/>
      <c r="P232" s="62"/>
    </row>
    <row r="233" spans="1:16" s="224" customFormat="1" ht="45.75" customHeight="1">
      <c r="A233" s="61">
        <v>11</v>
      </c>
      <c r="B233" s="222" t="s">
        <v>60</v>
      </c>
      <c r="C233" s="62" t="s">
        <v>1341</v>
      </c>
      <c r="D233" s="222" t="s">
        <v>325</v>
      </c>
      <c r="E233" s="63" t="s">
        <v>1327</v>
      </c>
      <c r="F233" s="283">
        <v>43278</v>
      </c>
      <c r="G233" s="283">
        <v>43678</v>
      </c>
      <c r="H233" s="644">
        <v>18163265.297800001</v>
      </c>
      <c r="I233" s="644">
        <v>0</v>
      </c>
      <c r="J233" s="644">
        <v>18163265.297800001</v>
      </c>
      <c r="K233" s="644">
        <v>19605503.7542</v>
      </c>
      <c r="L233" s="644">
        <v>8578680.6300000008</v>
      </c>
      <c r="M233" s="644">
        <v>1431400.84</v>
      </c>
      <c r="N233" s="644"/>
      <c r="O233" s="644"/>
      <c r="P233" s="62"/>
    </row>
    <row r="234" spans="1:16" s="224" customFormat="1" ht="45.75" customHeight="1">
      <c r="A234" s="61">
        <v>12</v>
      </c>
      <c r="B234" s="222" t="s">
        <v>60</v>
      </c>
      <c r="C234" s="62" t="s">
        <v>1342</v>
      </c>
      <c r="D234" s="222" t="s">
        <v>325</v>
      </c>
      <c r="E234" s="63" t="s">
        <v>1327</v>
      </c>
      <c r="F234" s="283">
        <v>43304</v>
      </c>
      <c r="G234" s="283">
        <v>43720</v>
      </c>
      <c r="H234" s="644">
        <v>5876286.1182000004</v>
      </c>
      <c r="I234" s="644">
        <v>0</v>
      </c>
      <c r="J234" s="644">
        <v>5876286.1182000004</v>
      </c>
      <c r="K234" s="644">
        <v>6860567.3062000005</v>
      </c>
      <c r="L234" s="644">
        <v>4956213.1900000004</v>
      </c>
      <c r="M234" s="644"/>
      <c r="N234" s="644"/>
      <c r="O234" s="644"/>
      <c r="P234" s="62"/>
    </row>
    <row r="235" spans="1:16" s="224" customFormat="1" ht="45.75" customHeight="1">
      <c r="A235" s="222">
        <v>13</v>
      </c>
      <c r="B235" s="222" t="s">
        <v>60</v>
      </c>
      <c r="C235" s="62" t="s">
        <v>1343</v>
      </c>
      <c r="D235" s="222" t="s">
        <v>325</v>
      </c>
      <c r="E235" s="63" t="s">
        <v>1326</v>
      </c>
      <c r="F235" s="283">
        <v>43312</v>
      </c>
      <c r="G235" s="283">
        <v>43312</v>
      </c>
      <c r="H235" s="644">
        <v>230100</v>
      </c>
      <c r="I235" s="644">
        <v>0</v>
      </c>
      <c r="J235" s="644">
        <v>230100</v>
      </c>
      <c r="K235" s="644">
        <v>230100</v>
      </c>
      <c r="L235" s="644">
        <v>155451.43</v>
      </c>
      <c r="M235" s="644"/>
      <c r="N235" s="644"/>
      <c r="O235" s="644"/>
      <c r="P235" s="62"/>
    </row>
    <row r="236" spans="1:16" s="224" customFormat="1" ht="45.75" customHeight="1">
      <c r="A236" s="61">
        <v>14</v>
      </c>
      <c r="B236" s="222" t="s">
        <v>60</v>
      </c>
      <c r="C236" s="62" t="s">
        <v>1344</v>
      </c>
      <c r="D236" s="222" t="s">
        <v>325</v>
      </c>
      <c r="E236" s="63" t="s">
        <v>1327</v>
      </c>
      <c r="F236" s="283">
        <v>43314</v>
      </c>
      <c r="G236" s="283">
        <v>43764</v>
      </c>
      <c r="H236" s="644">
        <v>5726540</v>
      </c>
      <c r="I236" s="644">
        <v>0</v>
      </c>
      <c r="J236" s="644">
        <v>5726540</v>
      </c>
      <c r="K236" s="644">
        <v>6249843.4972000001</v>
      </c>
      <c r="L236" s="644"/>
      <c r="M236" s="644">
        <v>2541728.5299999998</v>
      </c>
      <c r="N236" s="644"/>
      <c r="O236" s="644"/>
      <c r="P236" s="62"/>
    </row>
    <row r="237" spans="1:16" s="224" customFormat="1" ht="45.75" customHeight="1">
      <c r="A237" s="61">
        <v>15</v>
      </c>
      <c r="B237" s="222" t="s">
        <v>60</v>
      </c>
      <c r="C237" s="62" t="s">
        <v>1345</v>
      </c>
      <c r="D237" s="222" t="s">
        <v>325</v>
      </c>
      <c r="E237" s="63" t="s">
        <v>1327</v>
      </c>
      <c r="F237" s="283">
        <v>43308</v>
      </c>
      <c r="G237" s="283">
        <v>43400</v>
      </c>
      <c r="H237" s="644">
        <v>5844322.5023999996</v>
      </c>
      <c r="I237" s="644">
        <v>0</v>
      </c>
      <c r="J237" s="644">
        <v>5844322.5023999996</v>
      </c>
      <c r="K237" s="644">
        <v>8398796.8156000003</v>
      </c>
      <c r="L237" s="644">
        <v>703862.52</v>
      </c>
      <c r="M237" s="644"/>
      <c r="N237" s="644"/>
      <c r="O237" s="644"/>
      <c r="P237" s="62"/>
    </row>
    <row r="238" spans="1:16" s="224" customFormat="1" ht="45.75" customHeight="1">
      <c r="A238" s="222">
        <v>16</v>
      </c>
      <c r="B238" s="222" t="s">
        <v>60</v>
      </c>
      <c r="C238" s="62" t="s">
        <v>1346</v>
      </c>
      <c r="D238" s="222" t="s">
        <v>325</v>
      </c>
      <c r="E238" s="63" t="s">
        <v>1328</v>
      </c>
      <c r="F238" s="283">
        <v>43329</v>
      </c>
      <c r="G238" s="283">
        <v>43690</v>
      </c>
      <c r="H238" s="644">
        <v>165200</v>
      </c>
      <c r="I238" s="644">
        <v>0</v>
      </c>
      <c r="J238" s="644">
        <v>165200</v>
      </c>
      <c r="K238" s="644">
        <v>165200</v>
      </c>
      <c r="L238" s="644">
        <v>55066.61</v>
      </c>
      <c r="M238" s="644"/>
      <c r="N238" s="644"/>
      <c r="O238" s="644"/>
      <c r="P238" s="62"/>
    </row>
    <row r="239" spans="1:16" s="224" customFormat="1" ht="45.75" customHeight="1">
      <c r="A239" s="61">
        <v>17</v>
      </c>
      <c r="B239" s="222" t="s">
        <v>60</v>
      </c>
      <c r="C239" s="62" t="s">
        <v>1347</v>
      </c>
      <c r="D239" s="222" t="s">
        <v>325</v>
      </c>
      <c r="E239" s="63" t="s">
        <v>1329</v>
      </c>
      <c r="F239" s="283">
        <v>43347</v>
      </c>
      <c r="G239" s="283">
        <v>43558</v>
      </c>
      <c r="H239" s="644">
        <v>150096</v>
      </c>
      <c r="I239" s="644">
        <v>0</v>
      </c>
      <c r="J239" s="644">
        <v>150096</v>
      </c>
      <c r="K239" s="644">
        <v>150096</v>
      </c>
      <c r="L239" s="644">
        <v>48993.599999999999</v>
      </c>
      <c r="M239" s="644"/>
      <c r="N239" s="644"/>
      <c r="O239" s="644"/>
      <c r="P239" s="62"/>
    </row>
    <row r="240" spans="1:16" s="224" customFormat="1" ht="45.75" customHeight="1">
      <c r="A240" s="61">
        <v>18</v>
      </c>
      <c r="B240" s="222" t="s">
        <v>60</v>
      </c>
      <c r="C240" s="62" t="s">
        <v>1348</v>
      </c>
      <c r="D240" s="222" t="s">
        <v>325</v>
      </c>
      <c r="E240" s="63" t="s">
        <v>1328</v>
      </c>
      <c r="F240" s="283">
        <v>43399</v>
      </c>
      <c r="G240" s="283">
        <v>43763</v>
      </c>
      <c r="H240" s="644">
        <v>247800</v>
      </c>
      <c r="I240" s="644">
        <v>0</v>
      </c>
      <c r="J240" s="644">
        <v>247800</v>
      </c>
      <c r="K240" s="644">
        <v>247800</v>
      </c>
      <c r="L240" s="644">
        <v>95749.92</v>
      </c>
      <c r="M240" s="644"/>
      <c r="N240" s="644"/>
      <c r="O240" s="644"/>
      <c r="P240" s="62"/>
    </row>
    <row r="241" spans="1:16" s="224" customFormat="1" ht="45.75" customHeight="1">
      <c r="A241" s="61">
        <v>19</v>
      </c>
      <c r="B241" s="222" t="s">
        <v>60</v>
      </c>
      <c r="C241" s="62" t="s">
        <v>1349</v>
      </c>
      <c r="D241" s="222" t="s">
        <v>325</v>
      </c>
      <c r="E241" s="63" t="s">
        <v>1195</v>
      </c>
      <c r="F241" s="283">
        <v>43487</v>
      </c>
      <c r="G241" s="283">
        <v>43576</v>
      </c>
      <c r="H241" s="644">
        <v>2356403.2301999996</v>
      </c>
      <c r="I241" s="644">
        <v>0</v>
      </c>
      <c r="J241" s="644">
        <v>2356403.2301999996</v>
      </c>
      <c r="K241" s="644">
        <v>2368196.2917999998</v>
      </c>
      <c r="L241" s="644">
        <v>1096752.1299999999</v>
      </c>
      <c r="M241" s="644">
        <v>1139420.48</v>
      </c>
      <c r="N241" s="644"/>
      <c r="O241" s="644"/>
      <c r="P241" s="62"/>
    </row>
    <row r="242" spans="1:16" s="224" customFormat="1" ht="45.75" customHeight="1">
      <c r="A242" s="222">
        <v>20</v>
      </c>
      <c r="B242" s="222" t="s">
        <v>60</v>
      </c>
      <c r="C242" s="62" t="s">
        <v>1350</v>
      </c>
      <c r="D242" s="222" t="s">
        <v>325</v>
      </c>
      <c r="E242" s="63" t="s">
        <v>1326</v>
      </c>
      <c r="F242" s="283">
        <v>43493</v>
      </c>
      <c r="G242" s="283">
        <v>43593</v>
      </c>
      <c r="H242" s="644">
        <v>212400</v>
      </c>
      <c r="I242" s="644">
        <v>0</v>
      </c>
      <c r="J242" s="644">
        <v>212400</v>
      </c>
      <c r="K242" s="644">
        <v>212400</v>
      </c>
      <c r="L242" s="644"/>
      <c r="M242" s="644"/>
      <c r="N242" s="644"/>
      <c r="O242" s="644"/>
      <c r="P242" s="62"/>
    </row>
    <row r="243" spans="1:16" s="224" customFormat="1" ht="45.75" customHeight="1">
      <c r="A243" s="61">
        <v>21</v>
      </c>
      <c r="B243" s="222" t="s">
        <v>60</v>
      </c>
      <c r="C243" s="62" t="s">
        <v>1351</v>
      </c>
      <c r="D243" s="222" t="s">
        <v>325</v>
      </c>
      <c r="E243" s="63" t="s">
        <v>1327</v>
      </c>
      <c r="F243" s="283">
        <v>43522</v>
      </c>
      <c r="G243" s="283">
        <v>43762</v>
      </c>
      <c r="H243" s="644">
        <v>1317912.5</v>
      </c>
      <c r="I243" s="644">
        <v>0</v>
      </c>
      <c r="J243" s="644">
        <v>1317912.5</v>
      </c>
      <c r="K243" s="644">
        <v>1317912.5</v>
      </c>
      <c r="L243" s="644"/>
      <c r="M243" s="644"/>
      <c r="N243" s="644"/>
      <c r="O243" s="644"/>
      <c r="P243" s="62"/>
    </row>
    <row r="244" spans="1:16" s="224" customFormat="1" ht="45.75" customHeight="1">
      <c r="A244" s="61">
        <v>22</v>
      </c>
      <c r="B244" s="222" t="s">
        <v>60</v>
      </c>
      <c r="C244" s="62" t="s">
        <v>1352</v>
      </c>
      <c r="D244" s="222" t="s">
        <v>325</v>
      </c>
      <c r="E244" s="63" t="s">
        <v>1326</v>
      </c>
      <c r="F244" s="283">
        <v>43518</v>
      </c>
      <c r="G244" s="283">
        <v>43608</v>
      </c>
      <c r="H244" s="644">
        <v>218300</v>
      </c>
      <c r="I244" s="644">
        <v>0</v>
      </c>
      <c r="J244" s="644">
        <v>218300</v>
      </c>
      <c r="K244" s="644">
        <v>218300</v>
      </c>
      <c r="L244" s="644"/>
      <c r="M244" s="644"/>
      <c r="N244" s="644"/>
      <c r="O244" s="644"/>
      <c r="P244" s="62"/>
    </row>
    <row r="245" spans="1:16" s="224" customFormat="1" ht="45.75" customHeight="1">
      <c r="A245" s="61">
        <v>23</v>
      </c>
      <c r="B245" s="222" t="s">
        <v>60</v>
      </c>
      <c r="C245" s="62" t="s">
        <v>1353</v>
      </c>
      <c r="D245" s="222" t="s">
        <v>325</v>
      </c>
      <c r="E245" s="63" t="s">
        <v>1195</v>
      </c>
      <c r="F245" s="283">
        <v>43538</v>
      </c>
      <c r="G245" s="283">
        <v>43707</v>
      </c>
      <c r="H245" s="644">
        <v>1397826.1119999997</v>
      </c>
      <c r="I245" s="644">
        <v>0</v>
      </c>
      <c r="J245" s="644">
        <v>1397826.1119999997</v>
      </c>
      <c r="K245" s="644">
        <v>1397826.1119999997</v>
      </c>
      <c r="L245" s="644"/>
      <c r="M245" s="644"/>
      <c r="N245" s="644"/>
      <c r="O245" s="644"/>
      <c r="P245" s="62"/>
    </row>
    <row r="246" spans="1:16" s="224" customFormat="1" ht="45.75" customHeight="1">
      <c r="A246" s="222">
        <v>24</v>
      </c>
      <c r="B246" s="222" t="s">
        <v>60</v>
      </c>
      <c r="C246" s="62" t="s">
        <v>1354</v>
      </c>
      <c r="D246" s="222" t="s">
        <v>325</v>
      </c>
      <c r="E246" s="63" t="s">
        <v>1326</v>
      </c>
      <c r="F246" s="283">
        <v>43552</v>
      </c>
      <c r="G246" s="283">
        <v>43644</v>
      </c>
      <c r="H246" s="644">
        <v>165200</v>
      </c>
      <c r="I246" s="644">
        <v>0</v>
      </c>
      <c r="J246" s="644">
        <v>165200</v>
      </c>
      <c r="K246" s="644">
        <v>165200</v>
      </c>
      <c r="L246" s="644"/>
      <c r="M246" s="644"/>
      <c r="N246" s="644"/>
      <c r="O246" s="644"/>
      <c r="P246" s="62"/>
    </row>
    <row r="247" spans="1:16" s="224" customFormat="1" ht="45.75" customHeight="1">
      <c r="A247" s="61">
        <v>25</v>
      </c>
      <c r="B247" s="222" t="s">
        <v>60</v>
      </c>
      <c r="C247" s="62" t="s">
        <v>1355</v>
      </c>
      <c r="D247" s="222" t="s">
        <v>325</v>
      </c>
      <c r="E247" s="63" t="s">
        <v>1326</v>
      </c>
      <c r="F247" s="283">
        <v>43553</v>
      </c>
      <c r="G247" s="283">
        <v>43673</v>
      </c>
      <c r="H247" s="644">
        <v>224200</v>
      </c>
      <c r="I247" s="644">
        <v>0</v>
      </c>
      <c r="J247" s="644">
        <v>224200</v>
      </c>
      <c r="K247" s="644">
        <v>224200</v>
      </c>
      <c r="L247" s="644"/>
      <c r="M247" s="644"/>
      <c r="N247" s="644"/>
      <c r="O247" s="644"/>
      <c r="P247" s="62"/>
    </row>
    <row r="248" spans="1:16" s="224" customFormat="1" ht="45.75" customHeight="1">
      <c r="A248" s="61">
        <v>26</v>
      </c>
      <c r="B248" s="222" t="s">
        <v>60</v>
      </c>
      <c r="C248" s="62" t="s">
        <v>1356</v>
      </c>
      <c r="D248" s="222" t="s">
        <v>325</v>
      </c>
      <c r="E248" s="63" t="s">
        <v>1195</v>
      </c>
      <c r="F248" s="283">
        <v>43560</v>
      </c>
      <c r="G248" s="283">
        <v>43619</v>
      </c>
      <c r="H248" s="644">
        <v>253657.80319999997</v>
      </c>
      <c r="I248" s="644">
        <v>0</v>
      </c>
      <c r="J248" s="644">
        <v>253657.80319999997</v>
      </c>
      <c r="K248" s="644">
        <v>253657.80319999997</v>
      </c>
      <c r="L248" s="644"/>
      <c r="M248" s="644"/>
      <c r="N248" s="644"/>
      <c r="O248" s="644"/>
      <c r="P248" s="62"/>
    </row>
    <row r="249" spans="1:16" s="224" customFormat="1" ht="45.75" customHeight="1">
      <c r="A249" s="61">
        <v>27</v>
      </c>
      <c r="B249" s="222" t="s">
        <v>60</v>
      </c>
      <c r="C249" s="62" t="s">
        <v>1357</v>
      </c>
      <c r="D249" s="222" t="s">
        <v>325</v>
      </c>
      <c r="E249" s="63" t="s">
        <v>1326</v>
      </c>
      <c r="F249" s="283">
        <v>43580</v>
      </c>
      <c r="G249" s="283">
        <v>43830</v>
      </c>
      <c r="H249" s="644">
        <v>273760</v>
      </c>
      <c r="I249" s="644">
        <v>0</v>
      </c>
      <c r="J249" s="644">
        <v>273760</v>
      </c>
      <c r="K249" s="644">
        <v>273760</v>
      </c>
      <c r="L249" s="644"/>
      <c r="M249" s="644"/>
      <c r="N249" s="644"/>
      <c r="O249" s="644"/>
      <c r="P249" s="62"/>
    </row>
    <row r="250" spans="1:16" s="224" customFormat="1" ht="45.75" customHeight="1">
      <c r="A250" s="222">
        <v>28</v>
      </c>
      <c r="B250" s="222" t="s">
        <v>60</v>
      </c>
      <c r="C250" s="62" t="s">
        <v>1358</v>
      </c>
      <c r="D250" s="222" t="s">
        <v>325</v>
      </c>
      <c r="E250" s="63" t="s">
        <v>1326</v>
      </c>
      <c r="F250" s="283">
        <v>43577</v>
      </c>
      <c r="G250" s="283">
        <v>43607</v>
      </c>
      <c r="H250" s="644">
        <v>318600</v>
      </c>
      <c r="I250" s="644">
        <v>0</v>
      </c>
      <c r="J250" s="644">
        <v>318600</v>
      </c>
      <c r="K250" s="644">
        <v>318600</v>
      </c>
      <c r="L250" s="644"/>
      <c r="M250" s="644"/>
      <c r="N250" s="644"/>
      <c r="O250" s="644"/>
      <c r="P250" s="62"/>
    </row>
    <row r="251" spans="1:16" s="224" customFormat="1" ht="45.75" customHeight="1">
      <c r="A251" s="61">
        <v>29</v>
      </c>
      <c r="B251" s="222" t="s">
        <v>60</v>
      </c>
      <c r="C251" s="62" t="s">
        <v>1359</v>
      </c>
      <c r="D251" s="222" t="s">
        <v>325</v>
      </c>
      <c r="E251" s="63" t="s">
        <v>1326</v>
      </c>
      <c r="F251" s="283">
        <v>43579</v>
      </c>
      <c r="G251" s="283">
        <v>43599</v>
      </c>
      <c r="H251" s="644">
        <v>247800</v>
      </c>
      <c r="I251" s="644">
        <v>0</v>
      </c>
      <c r="J251" s="644">
        <v>247800</v>
      </c>
      <c r="K251" s="644">
        <v>247800</v>
      </c>
      <c r="L251" s="644"/>
      <c r="M251" s="644"/>
      <c r="N251" s="644"/>
      <c r="O251" s="644"/>
      <c r="P251" s="62"/>
    </row>
    <row r="252" spans="1:16" s="224" customFormat="1" ht="45.75" customHeight="1">
      <c r="A252" s="61">
        <v>30</v>
      </c>
      <c r="B252" s="222" t="s">
        <v>60</v>
      </c>
      <c r="C252" s="62" t="s">
        <v>1360</v>
      </c>
      <c r="D252" s="222" t="s">
        <v>325</v>
      </c>
      <c r="E252" s="63" t="s">
        <v>1330</v>
      </c>
      <c r="F252" s="283">
        <v>43503</v>
      </c>
      <c r="G252" s="283">
        <v>43682</v>
      </c>
      <c r="H252" s="644">
        <v>7125563.2300000004</v>
      </c>
      <c r="I252" s="644">
        <v>1229635.72</v>
      </c>
      <c r="J252" s="644">
        <v>7125563.2300000004</v>
      </c>
      <c r="K252" s="644"/>
      <c r="L252" s="644">
        <v>7125563.2300000004</v>
      </c>
      <c r="M252" s="644"/>
      <c r="N252" s="644"/>
      <c r="O252" s="644"/>
      <c r="P252" s="62" t="s">
        <v>1200</v>
      </c>
    </row>
    <row r="253" spans="1:16" s="224" customFormat="1" ht="45.75" customHeight="1">
      <c r="A253" s="61">
        <v>31</v>
      </c>
      <c r="B253" s="222" t="s">
        <v>60</v>
      </c>
      <c r="C253" s="62" t="s">
        <v>1361</v>
      </c>
      <c r="D253" s="222" t="s">
        <v>325</v>
      </c>
      <c r="E253" s="63" t="s">
        <v>1330</v>
      </c>
      <c r="F253" s="283">
        <v>43494</v>
      </c>
      <c r="G253" s="283">
        <v>43673</v>
      </c>
      <c r="H253" s="644">
        <v>7297486.2599999998</v>
      </c>
      <c r="I253" s="644">
        <v>2207333.56</v>
      </c>
      <c r="J253" s="644">
        <v>7297486.2599999998</v>
      </c>
      <c r="K253" s="644"/>
      <c r="L253" s="644">
        <v>7297486.2599999998</v>
      </c>
      <c r="M253" s="644"/>
      <c r="N253" s="644"/>
      <c r="O253" s="644"/>
      <c r="P253" s="62" t="s">
        <v>1200</v>
      </c>
    </row>
    <row r="254" spans="1:16" s="224" customFormat="1" ht="45.75" customHeight="1" thickBot="1">
      <c r="A254" s="289">
        <v>32</v>
      </c>
      <c r="B254" s="289" t="s">
        <v>60</v>
      </c>
      <c r="C254" s="262" t="s">
        <v>1362</v>
      </c>
      <c r="D254" s="289" t="s">
        <v>325</v>
      </c>
      <c r="E254" s="65" t="s">
        <v>1330</v>
      </c>
      <c r="F254" s="286">
        <v>43482</v>
      </c>
      <c r="G254" s="286">
        <v>43731</v>
      </c>
      <c r="H254" s="645">
        <v>197647.64</v>
      </c>
      <c r="I254" s="645"/>
      <c r="J254" s="645">
        <v>197647.64</v>
      </c>
      <c r="K254" s="645"/>
      <c r="L254" s="645">
        <v>197647.64</v>
      </c>
      <c r="M254" s="645"/>
      <c r="N254" s="645"/>
      <c r="O254" s="645"/>
      <c r="P254" s="262" t="s">
        <v>1200</v>
      </c>
    </row>
    <row r="255" spans="1:16" s="32" customFormat="1" ht="51" customHeight="1" thickBot="1">
      <c r="A255" s="858" t="s">
        <v>31</v>
      </c>
      <c r="B255" s="859"/>
      <c r="C255" s="859"/>
      <c r="D255" s="859"/>
      <c r="E255" s="859"/>
      <c r="F255" s="859"/>
      <c r="G255" s="860"/>
      <c r="H255" s="733">
        <f t="shared" ref="H255:M255" si="1">SUM(H223:H254)</f>
        <v>175943565.95669997</v>
      </c>
      <c r="I255" s="744">
        <f t="shared" si="1"/>
        <v>63987319.011100002</v>
      </c>
      <c r="J255" s="733">
        <f t="shared" si="1"/>
        <v>115393216.22560002</v>
      </c>
      <c r="K255" s="733">
        <f t="shared" si="1"/>
        <v>121874520.04079999</v>
      </c>
      <c r="L255" s="733">
        <f t="shared" si="1"/>
        <v>66513591.550000004</v>
      </c>
      <c r="M255" s="733">
        <f t="shared" si="1"/>
        <v>12178232.279999999</v>
      </c>
      <c r="N255" s="733"/>
      <c r="O255" s="733"/>
      <c r="P255" s="51"/>
    </row>
    <row r="256" spans="1:16" ht="15.75" thickBot="1">
      <c r="A256" s="855"/>
      <c r="B256" s="856"/>
      <c r="C256" s="856"/>
      <c r="D256" s="856"/>
      <c r="E256" s="856"/>
      <c r="F256" s="856"/>
      <c r="G256" s="856"/>
      <c r="H256" s="856"/>
      <c r="I256" s="856"/>
      <c r="J256" s="856"/>
      <c r="K256" s="856"/>
      <c r="L256" s="856"/>
      <c r="M256" s="856"/>
      <c r="N256" s="856"/>
      <c r="O256" s="856"/>
      <c r="P256" s="857"/>
    </row>
    <row r="257" spans="1:16" s="50" customFormat="1" ht="58.5" customHeight="1" thickBot="1">
      <c r="A257" s="781" t="s">
        <v>1454</v>
      </c>
      <c r="B257" s="782"/>
      <c r="C257" s="782"/>
      <c r="D257" s="782"/>
      <c r="E257" s="782"/>
      <c r="F257" s="782"/>
      <c r="G257" s="782"/>
      <c r="H257" s="782"/>
      <c r="I257" s="782"/>
      <c r="J257" s="782"/>
      <c r="K257" s="782"/>
      <c r="L257" s="782"/>
      <c r="M257" s="782"/>
      <c r="N257" s="782"/>
      <c r="O257" s="782"/>
      <c r="P257" s="783"/>
    </row>
    <row r="258" spans="1:16" s="224" customFormat="1" ht="141" customHeight="1">
      <c r="A258" s="222">
        <v>1</v>
      </c>
      <c r="B258" s="222" t="s">
        <v>60</v>
      </c>
      <c r="C258" s="288" t="s">
        <v>1363</v>
      </c>
      <c r="D258" s="222" t="s">
        <v>333</v>
      </c>
      <c r="E258" s="288" t="s">
        <v>1364</v>
      </c>
      <c r="F258" s="279">
        <v>43600</v>
      </c>
      <c r="G258" s="279">
        <v>43830</v>
      </c>
      <c r="H258" s="648" t="s">
        <v>1060</v>
      </c>
      <c r="I258" s="648" t="s">
        <v>1060</v>
      </c>
      <c r="J258" s="648" t="s">
        <v>1060</v>
      </c>
      <c r="K258" s="648" t="s">
        <v>1060</v>
      </c>
      <c r="L258" s="648" t="s">
        <v>1060</v>
      </c>
      <c r="M258" s="648" t="s">
        <v>1060</v>
      </c>
      <c r="N258" s="648" t="s">
        <v>1060</v>
      </c>
      <c r="O258" s="648" t="s">
        <v>1060</v>
      </c>
      <c r="P258" s="288" t="s">
        <v>1060</v>
      </c>
    </row>
    <row r="259" spans="1:16" s="224" customFormat="1" ht="141" customHeight="1">
      <c r="A259" s="61">
        <v>2</v>
      </c>
      <c r="B259" s="222" t="s">
        <v>60</v>
      </c>
      <c r="C259" s="62" t="s">
        <v>1365</v>
      </c>
      <c r="D259" s="222" t="s">
        <v>333</v>
      </c>
      <c r="E259" s="62" t="s">
        <v>1364</v>
      </c>
      <c r="F259" s="283">
        <v>43607</v>
      </c>
      <c r="G259" s="283">
        <v>43830</v>
      </c>
      <c r="H259" s="644">
        <v>7851425.0099999998</v>
      </c>
      <c r="I259" s="644" t="s">
        <v>1060</v>
      </c>
      <c r="J259" s="644">
        <v>7851425.0099999998</v>
      </c>
      <c r="K259" s="644" t="s">
        <v>1060</v>
      </c>
      <c r="L259" s="644">
        <v>0</v>
      </c>
      <c r="M259" s="644">
        <v>785142.50100000005</v>
      </c>
      <c r="N259" s="644">
        <v>3925712.5049999999</v>
      </c>
      <c r="O259" s="644">
        <v>3140570.0040000002</v>
      </c>
      <c r="P259" s="62" t="s">
        <v>1060</v>
      </c>
    </row>
    <row r="260" spans="1:16" s="224" customFormat="1" ht="141" customHeight="1">
      <c r="A260" s="61">
        <v>3</v>
      </c>
      <c r="B260" s="222" t="s">
        <v>60</v>
      </c>
      <c r="C260" s="62" t="s">
        <v>1366</v>
      </c>
      <c r="D260" s="222" t="s">
        <v>333</v>
      </c>
      <c r="E260" s="62" t="s">
        <v>1364</v>
      </c>
      <c r="F260" s="283">
        <v>43339</v>
      </c>
      <c r="G260" s="283">
        <v>43748</v>
      </c>
      <c r="H260" s="644" t="s">
        <v>1367</v>
      </c>
      <c r="I260" s="644" t="s">
        <v>1060</v>
      </c>
      <c r="J260" s="644">
        <v>8395585</v>
      </c>
      <c r="K260" s="644" t="s">
        <v>1060</v>
      </c>
      <c r="L260" s="644">
        <v>3442189.85</v>
      </c>
      <c r="M260" s="644">
        <v>2182852.1</v>
      </c>
      <c r="N260" s="644">
        <v>2098896.25</v>
      </c>
      <c r="O260" s="644">
        <v>671646.8</v>
      </c>
      <c r="P260" s="62" t="s">
        <v>1060</v>
      </c>
    </row>
    <row r="261" spans="1:16" s="224" customFormat="1" ht="141" customHeight="1">
      <c r="A261" s="61">
        <v>4</v>
      </c>
      <c r="B261" s="222" t="s">
        <v>60</v>
      </c>
      <c r="C261" s="62" t="s">
        <v>1368</v>
      </c>
      <c r="D261" s="222" t="s">
        <v>333</v>
      </c>
      <c r="E261" s="62" t="s">
        <v>188</v>
      </c>
      <c r="F261" s="424">
        <v>2019</v>
      </c>
      <c r="G261" s="424">
        <v>2020</v>
      </c>
      <c r="H261" s="644">
        <v>10874800</v>
      </c>
      <c r="I261" s="644" t="s">
        <v>1060</v>
      </c>
      <c r="J261" s="644">
        <v>10874799.990000002</v>
      </c>
      <c r="K261" s="644" t="s">
        <v>1060</v>
      </c>
      <c r="L261" s="644">
        <v>310708.57</v>
      </c>
      <c r="M261" s="644">
        <v>3883857.14</v>
      </c>
      <c r="N261" s="644">
        <v>4660628.57</v>
      </c>
      <c r="O261" s="644">
        <v>2019605.71</v>
      </c>
      <c r="P261" s="62" t="s">
        <v>1060</v>
      </c>
    </row>
    <row r="262" spans="1:16" s="224" customFormat="1" ht="141" customHeight="1">
      <c r="A262" s="61">
        <v>5</v>
      </c>
      <c r="B262" s="222" t="s">
        <v>60</v>
      </c>
      <c r="C262" s="62" t="s">
        <v>1369</v>
      </c>
      <c r="D262" s="222" t="s">
        <v>333</v>
      </c>
      <c r="E262" s="62" t="s">
        <v>188</v>
      </c>
      <c r="F262" s="424">
        <v>2019</v>
      </c>
      <c r="G262" s="424">
        <v>2020</v>
      </c>
      <c r="H262" s="644">
        <v>8500000</v>
      </c>
      <c r="I262" s="644" t="s">
        <v>1060</v>
      </c>
      <c r="J262" s="644">
        <v>8499999.9900000002</v>
      </c>
      <c r="K262" s="644" t="s">
        <v>1060</v>
      </c>
      <c r="L262" s="644">
        <v>944444.44</v>
      </c>
      <c r="M262" s="644">
        <v>2833333.33</v>
      </c>
      <c r="N262" s="644">
        <v>2833333.33</v>
      </c>
      <c r="O262" s="644">
        <v>1888888.89</v>
      </c>
      <c r="P262" s="62" t="s">
        <v>1060</v>
      </c>
    </row>
    <row r="263" spans="1:16" s="224" customFormat="1" ht="141" customHeight="1">
      <c r="A263" s="61">
        <v>6</v>
      </c>
      <c r="B263" s="222" t="s">
        <v>60</v>
      </c>
      <c r="C263" s="62" t="s">
        <v>1370</v>
      </c>
      <c r="D263" s="222" t="s">
        <v>333</v>
      </c>
      <c r="E263" s="62" t="s">
        <v>188</v>
      </c>
      <c r="F263" s="424">
        <v>2019</v>
      </c>
      <c r="G263" s="424">
        <v>2020</v>
      </c>
      <c r="H263" s="644">
        <v>20000000</v>
      </c>
      <c r="I263" s="644" t="s">
        <v>1060</v>
      </c>
      <c r="J263" s="644">
        <v>20000000</v>
      </c>
      <c r="K263" s="644" t="s">
        <v>1060</v>
      </c>
      <c r="L263" s="644">
        <v>2000000</v>
      </c>
      <c r="M263" s="644">
        <v>8000000</v>
      </c>
      <c r="N263" s="644">
        <v>8000000</v>
      </c>
      <c r="O263" s="644">
        <v>2000000</v>
      </c>
      <c r="P263" s="62" t="s">
        <v>1060</v>
      </c>
    </row>
    <row r="264" spans="1:16" s="224" customFormat="1" ht="141" customHeight="1">
      <c r="A264" s="61">
        <v>7</v>
      </c>
      <c r="B264" s="222" t="s">
        <v>60</v>
      </c>
      <c r="C264" s="62" t="s">
        <v>1371</v>
      </c>
      <c r="D264" s="222" t="s">
        <v>333</v>
      </c>
      <c r="E264" s="62" t="s">
        <v>188</v>
      </c>
      <c r="F264" s="424">
        <v>2019</v>
      </c>
      <c r="G264" s="424">
        <v>2020</v>
      </c>
      <c r="H264" s="644">
        <v>3420000</v>
      </c>
      <c r="I264" s="644" t="s">
        <v>1060</v>
      </c>
      <c r="J264" s="644">
        <v>3420000</v>
      </c>
      <c r="K264" s="644" t="s">
        <v>1060</v>
      </c>
      <c r="L264" s="644">
        <v>1425000</v>
      </c>
      <c r="M264" s="644">
        <v>285000</v>
      </c>
      <c r="N264" s="644">
        <v>1140000</v>
      </c>
      <c r="O264" s="644">
        <v>570000</v>
      </c>
      <c r="P264" s="62" t="s">
        <v>1060</v>
      </c>
    </row>
    <row r="265" spans="1:16" s="224" customFormat="1" ht="141" customHeight="1">
      <c r="A265" s="61">
        <v>8</v>
      </c>
      <c r="B265" s="222" t="s">
        <v>60</v>
      </c>
      <c r="C265" s="62" t="s">
        <v>1372</v>
      </c>
      <c r="D265" s="222" t="s">
        <v>333</v>
      </c>
      <c r="E265" s="62" t="s">
        <v>188</v>
      </c>
      <c r="F265" s="424">
        <v>2019</v>
      </c>
      <c r="G265" s="424">
        <v>2020</v>
      </c>
      <c r="H265" s="644">
        <v>205200</v>
      </c>
      <c r="I265" s="644" t="s">
        <v>1060</v>
      </c>
      <c r="J265" s="644">
        <v>205200</v>
      </c>
      <c r="K265" s="644" t="s">
        <v>1060</v>
      </c>
      <c r="L265" s="644">
        <v>20520</v>
      </c>
      <c r="M265" s="644">
        <v>68400</v>
      </c>
      <c r="N265" s="644">
        <v>68400</v>
      </c>
      <c r="O265" s="644">
        <v>47880</v>
      </c>
      <c r="P265" s="62" t="s">
        <v>1060</v>
      </c>
    </row>
    <row r="266" spans="1:16" s="224" customFormat="1" ht="141" customHeight="1">
      <c r="A266" s="61">
        <v>9</v>
      </c>
      <c r="B266" s="222" t="s">
        <v>60</v>
      </c>
      <c r="C266" s="62" t="s">
        <v>1373</v>
      </c>
      <c r="D266" s="222" t="s">
        <v>333</v>
      </c>
      <c r="E266" s="62" t="s">
        <v>188</v>
      </c>
      <c r="F266" s="424">
        <v>2019</v>
      </c>
      <c r="G266" s="424">
        <v>2020</v>
      </c>
      <c r="H266" s="644">
        <v>8850000</v>
      </c>
      <c r="I266" s="644" t="s">
        <v>1060</v>
      </c>
      <c r="J266" s="644">
        <v>8550000</v>
      </c>
      <c r="K266" s="644" t="s">
        <v>1060</v>
      </c>
      <c r="L266" s="644">
        <v>1710000</v>
      </c>
      <c r="M266" s="644">
        <v>2565000</v>
      </c>
      <c r="N266" s="644">
        <v>2565000</v>
      </c>
      <c r="O266" s="644">
        <v>1710000</v>
      </c>
      <c r="P266" s="62" t="s">
        <v>1060</v>
      </c>
    </row>
    <row r="267" spans="1:16" s="224" customFormat="1" ht="141" customHeight="1">
      <c r="A267" s="61">
        <v>10</v>
      </c>
      <c r="B267" s="222" t="s">
        <v>60</v>
      </c>
      <c r="C267" s="62" t="s">
        <v>1374</v>
      </c>
      <c r="D267" s="222" t="s">
        <v>333</v>
      </c>
      <c r="E267" s="62" t="s">
        <v>188</v>
      </c>
      <c r="F267" s="424">
        <v>2019</v>
      </c>
      <c r="G267" s="424">
        <v>2020</v>
      </c>
      <c r="H267" s="644">
        <v>1500000</v>
      </c>
      <c r="I267" s="644" t="s">
        <v>1060</v>
      </c>
      <c r="J267" s="644">
        <v>1500000</v>
      </c>
      <c r="K267" s="644" t="s">
        <v>1060</v>
      </c>
      <c r="L267" s="644">
        <v>1500000</v>
      </c>
      <c r="M267" s="644"/>
      <c r="N267" s="644"/>
      <c r="O267" s="644"/>
      <c r="P267" s="62" t="s">
        <v>1060</v>
      </c>
    </row>
    <row r="268" spans="1:16" s="224" customFormat="1" ht="141" customHeight="1">
      <c r="A268" s="61">
        <v>11</v>
      </c>
      <c r="B268" s="222" t="s">
        <v>60</v>
      </c>
      <c r="C268" s="62" t="s">
        <v>1375</v>
      </c>
      <c r="D268" s="222" t="s">
        <v>333</v>
      </c>
      <c r="E268" s="62" t="s">
        <v>188</v>
      </c>
      <c r="F268" s="424">
        <v>2019</v>
      </c>
      <c r="G268" s="424">
        <v>2020</v>
      </c>
      <c r="H268" s="644">
        <v>570000</v>
      </c>
      <c r="I268" s="644" t="s">
        <v>1060</v>
      </c>
      <c r="J268" s="644">
        <v>570000</v>
      </c>
      <c r="K268" s="644" t="s">
        <v>1060</v>
      </c>
      <c r="L268" s="644">
        <v>190000</v>
      </c>
      <c r="M268" s="644">
        <v>95000</v>
      </c>
      <c r="N268" s="644">
        <v>95000</v>
      </c>
      <c r="O268" s="644">
        <v>190000</v>
      </c>
      <c r="P268" s="64" t="s">
        <v>1060</v>
      </c>
    </row>
    <row r="269" spans="1:16" s="224" customFormat="1" ht="141" customHeight="1">
      <c r="A269" s="61">
        <v>12</v>
      </c>
      <c r="B269" s="61" t="s">
        <v>219</v>
      </c>
      <c r="C269" s="62" t="s">
        <v>1376</v>
      </c>
      <c r="D269" s="222" t="s">
        <v>333</v>
      </c>
      <c r="E269" s="62" t="s">
        <v>188</v>
      </c>
      <c r="F269" s="424">
        <v>2019</v>
      </c>
      <c r="G269" s="424">
        <v>2020</v>
      </c>
      <c r="H269" s="644" t="s">
        <v>1060</v>
      </c>
      <c r="I269" s="644" t="s">
        <v>1060</v>
      </c>
      <c r="J269" s="644" t="s">
        <v>1060</v>
      </c>
      <c r="K269" s="644" t="s">
        <v>1060</v>
      </c>
      <c r="L269" s="723"/>
      <c r="M269" s="644"/>
      <c r="N269" s="644"/>
      <c r="O269" s="644"/>
      <c r="P269" s="294" t="s">
        <v>1377</v>
      </c>
    </row>
    <row r="270" spans="1:16" s="224" customFormat="1" ht="141" customHeight="1">
      <c r="A270" s="61">
        <v>13</v>
      </c>
      <c r="B270" s="61" t="s">
        <v>219</v>
      </c>
      <c r="C270" s="62" t="s">
        <v>1378</v>
      </c>
      <c r="D270" s="222" t="s">
        <v>333</v>
      </c>
      <c r="E270" s="62" t="s">
        <v>188</v>
      </c>
      <c r="F270" s="424">
        <v>2019</v>
      </c>
      <c r="G270" s="424">
        <v>2020</v>
      </c>
      <c r="H270" s="644" t="s">
        <v>1060</v>
      </c>
      <c r="I270" s="644" t="s">
        <v>1060</v>
      </c>
      <c r="J270" s="644" t="s">
        <v>1379</v>
      </c>
      <c r="K270" s="644" t="s">
        <v>1060</v>
      </c>
      <c r="L270" s="723"/>
      <c r="M270" s="644"/>
      <c r="N270" s="644"/>
      <c r="O270" s="644"/>
      <c r="P270" s="294" t="s">
        <v>1377</v>
      </c>
    </row>
    <row r="271" spans="1:16" s="224" customFormat="1" ht="141" customHeight="1">
      <c r="A271" s="61">
        <v>14</v>
      </c>
      <c r="B271" s="61" t="s">
        <v>219</v>
      </c>
      <c r="C271" s="62" t="s">
        <v>1380</v>
      </c>
      <c r="D271" s="222" t="s">
        <v>333</v>
      </c>
      <c r="E271" s="62" t="s">
        <v>188</v>
      </c>
      <c r="F271" s="424">
        <v>2019</v>
      </c>
      <c r="G271" s="424">
        <v>2020</v>
      </c>
      <c r="H271" s="644" t="s">
        <v>1060</v>
      </c>
      <c r="I271" s="644" t="s">
        <v>1060</v>
      </c>
      <c r="J271" s="644"/>
      <c r="K271" s="644" t="s">
        <v>1060</v>
      </c>
      <c r="L271" s="723"/>
      <c r="M271" s="644"/>
      <c r="N271" s="644"/>
      <c r="O271" s="644"/>
      <c r="P271" s="294" t="s">
        <v>1377</v>
      </c>
    </row>
    <row r="272" spans="1:16" s="224" customFormat="1" ht="141" customHeight="1">
      <c r="A272" s="61">
        <v>15</v>
      </c>
      <c r="B272" s="61" t="s">
        <v>60</v>
      </c>
      <c r="C272" s="62" t="s">
        <v>1381</v>
      </c>
      <c r="D272" s="222" t="s">
        <v>333</v>
      </c>
      <c r="E272" s="62" t="s">
        <v>1382</v>
      </c>
      <c r="F272" s="283">
        <v>43466</v>
      </c>
      <c r="G272" s="283">
        <v>43830</v>
      </c>
      <c r="H272" s="644">
        <v>17500000</v>
      </c>
      <c r="I272" s="644" t="s">
        <v>1060</v>
      </c>
      <c r="J272" s="644">
        <v>355000</v>
      </c>
      <c r="K272" s="644" t="s">
        <v>1060</v>
      </c>
      <c r="L272" s="644">
        <v>355000</v>
      </c>
      <c r="M272" s="644" t="s">
        <v>1060</v>
      </c>
      <c r="N272" s="644" t="s">
        <v>1060</v>
      </c>
      <c r="O272" s="644" t="s">
        <v>1060</v>
      </c>
      <c r="P272" s="62" t="s">
        <v>1383</v>
      </c>
    </row>
    <row r="273" spans="1:16" s="224" customFormat="1" ht="141" customHeight="1">
      <c r="A273" s="61">
        <v>16</v>
      </c>
      <c r="B273" s="61" t="s">
        <v>60</v>
      </c>
      <c r="C273" s="62" t="s">
        <v>1384</v>
      </c>
      <c r="D273" s="222" t="s">
        <v>333</v>
      </c>
      <c r="E273" s="62" t="s">
        <v>1385</v>
      </c>
      <c r="F273" s="283">
        <v>43315</v>
      </c>
      <c r="G273" s="283">
        <v>44131</v>
      </c>
      <c r="H273" s="644">
        <v>208000</v>
      </c>
      <c r="I273" s="644" t="s">
        <v>1060</v>
      </c>
      <c r="J273" s="644">
        <v>36816</v>
      </c>
      <c r="K273" s="644" t="s">
        <v>1060</v>
      </c>
      <c r="L273" s="644" t="s">
        <v>1060</v>
      </c>
      <c r="M273" s="644" t="s">
        <v>1060</v>
      </c>
      <c r="N273" s="644" t="s">
        <v>1060</v>
      </c>
      <c r="O273" s="644">
        <v>36816</v>
      </c>
      <c r="P273" s="62" t="s">
        <v>1386</v>
      </c>
    </row>
    <row r="274" spans="1:16" s="224" customFormat="1" ht="141" customHeight="1">
      <c r="A274" s="61">
        <v>17</v>
      </c>
      <c r="B274" s="61" t="s">
        <v>60</v>
      </c>
      <c r="C274" s="62" t="s">
        <v>1387</v>
      </c>
      <c r="D274" s="222" t="s">
        <v>333</v>
      </c>
      <c r="E274" s="62"/>
      <c r="F274" s="283" t="s">
        <v>1388</v>
      </c>
      <c r="G274" s="283">
        <v>43830</v>
      </c>
      <c r="H274" s="644">
        <v>70000</v>
      </c>
      <c r="I274" s="644" t="s">
        <v>1060</v>
      </c>
      <c r="J274" s="644">
        <v>9617.1</v>
      </c>
      <c r="K274" s="644" t="s">
        <v>1060</v>
      </c>
      <c r="L274" s="644">
        <v>9617.1</v>
      </c>
      <c r="M274" s="644" t="s">
        <v>1060</v>
      </c>
      <c r="N274" s="644" t="s">
        <v>1060</v>
      </c>
      <c r="O274" s="644" t="s">
        <v>1060</v>
      </c>
      <c r="P274" s="62" t="s">
        <v>1389</v>
      </c>
    </row>
    <row r="275" spans="1:16" s="224" customFormat="1" ht="141" customHeight="1">
      <c r="A275" s="61">
        <v>18</v>
      </c>
      <c r="B275" s="61" t="s">
        <v>60</v>
      </c>
      <c r="C275" s="62" t="s">
        <v>1390</v>
      </c>
      <c r="D275" s="222" t="s">
        <v>333</v>
      </c>
      <c r="E275" s="62"/>
      <c r="F275" s="283">
        <v>43466</v>
      </c>
      <c r="G275" s="283">
        <v>43830</v>
      </c>
      <c r="H275" s="644">
        <v>270000</v>
      </c>
      <c r="I275" s="644" t="s">
        <v>1060</v>
      </c>
      <c r="J275" s="644" t="s">
        <v>1060</v>
      </c>
      <c r="K275" s="644" t="s">
        <v>1060</v>
      </c>
      <c r="L275" s="644" t="s">
        <v>1060</v>
      </c>
      <c r="M275" s="644" t="s">
        <v>1060</v>
      </c>
      <c r="N275" s="644" t="s">
        <v>1060</v>
      </c>
      <c r="O275" s="644" t="s">
        <v>1060</v>
      </c>
      <c r="P275" s="62" t="s">
        <v>1391</v>
      </c>
    </row>
    <row r="276" spans="1:16" s="224" customFormat="1" ht="141" customHeight="1">
      <c r="A276" s="61">
        <v>19</v>
      </c>
      <c r="B276" s="61" t="s">
        <v>60</v>
      </c>
      <c r="C276" s="62" t="s">
        <v>1392</v>
      </c>
      <c r="D276" s="222" t="s">
        <v>333</v>
      </c>
      <c r="E276" s="62" t="s">
        <v>1393</v>
      </c>
      <c r="F276" s="424">
        <v>42520</v>
      </c>
      <c r="G276" s="424">
        <v>43983</v>
      </c>
      <c r="H276" s="644">
        <v>590000</v>
      </c>
      <c r="I276" s="644" t="s">
        <v>1060</v>
      </c>
      <c r="J276" s="644">
        <v>139240</v>
      </c>
      <c r="K276" s="644" t="s">
        <v>1060</v>
      </c>
      <c r="L276" s="644" t="s">
        <v>1060</v>
      </c>
      <c r="M276" s="644" t="s">
        <v>1060</v>
      </c>
      <c r="N276" s="644" t="s">
        <v>1060</v>
      </c>
      <c r="O276" s="644">
        <v>139240</v>
      </c>
      <c r="P276" s="62" t="s">
        <v>1386</v>
      </c>
    </row>
    <row r="277" spans="1:16" s="224" customFormat="1" ht="141" customHeight="1">
      <c r="A277" s="61">
        <v>20</v>
      </c>
      <c r="B277" s="61" t="s">
        <v>60</v>
      </c>
      <c r="C277" s="62" t="s">
        <v>1394</v>
      </c>
      <c r="D277" s="222" t="s">
        <v>333</v>
      </c>
      <c r="E277" s="62" t="s">
        <v>1395</v>
      </c>
      <c r="F277" s="424">
        <v>2019</v>
      </c>
      <c r="G277" s="424">
        <v>2019</v>
      </c>
      <c r="H277" s="644">
        <v>285000</v>
      </c>
      <c r="I277" s="644" t="s">
        <v>1060</v>
      </c>
      <c r="J277" s="644">
        <v>285000</v>
      </c>
      <c r="K277" s="644" t="s">
        <v>1060</v>
      </c>
      <c r="L277" s="644">
        <v>63750</v>
      </c>
      <c r="M277" s="644">
        <v>63750</v>
      </c>
      <c r="N277" s="644">
        <v>63750</v>
      </c>
      <c r="O277" s="644">
        <v>63750</v>
      </c>
      <c r="P277" s="62" t="s">
        <v>1396</v>
      </c>
    </row>
    <row r="278" spans="1:16" s="224" customFormat="1" ht="141" customHeight="1">
      <c r="A278" s="61">
        <v>21</v>
      </c>
      <c r="B278" s="61" t="s">
        <v>60</v>
      </c>
      <c r="C278" s="62" t="s">
        <v>1397</v>
      </c>
      <c r="D278" s="222" t="s">
        <v>333</v>
      </c>
      <c r="E278" s="62" t="s">
        <v>1395</v>
      </c>
      <c r="F278" s="424">
        <v>2019</v>
      </c>
      <c r="G278" s="424">
        <v>2019</v>
      </c>
      <c r="H278" s="644">
        <v>310000</v>
      </c>
      <c r="I278" s="644" t="s">
        <v>1060</v>
      </c>
      <c r="J278" s="644">
        <v>310000</v>
      </c>
      <c r="K278" s="644" t="s">
        <v>1060</v>
      </c>
      <c r="L278" s="644">
        <v>0</v>
      </c>
      <c r="M278" s="644">
        <v>103333.33</v>
      </c>
      <c r="N278" s="644">
        <v>103333.33</v>
      </c>
      <c r="O278" s="644">
        <v>103333.33</v>
      </c>
      <c r="P278" s="62" t="s">
        <v>1398</v>
      </c>
    </row>
    <row r="279" spans="1:16" s="224" customFormat="1" ht="141" customHeight="1">
      <c r="A279" s="61">
        <v>22</v>
      </c>
      <c r="B279" s="61" t="s">
        <v>142</v>
      </c>
      <c r="C279" s="62" t="s">
        <v>1399</v>
      </c>
      <c r="D279" s="222" t="s">
        <v>333</v>
      </c>
      <c r="E279" s="62" t="s">
        <v>1400</v>
      </c>
      <c r="F279" s="424">
        <v>2018</v>
      </c>
      <c r="G279" s="424">
        <v>2019</v>
      </c>
      <c r="H279" s="644">
        <v>5651020</v>
      </c>
      <c r="I279" s="644">
        <v>615961</v>
      </c>
      <c r="J279" s="644">
        <v>5035059</v>
      </c>
      <c r="K279" s="644" t="s">
        <v>1060</v>
      </c>
      <c r="L279" s="644">
        <v>1695306</v>
      </c>
      <c r="M279" s="644">
        <v>1695306</v>
      </c>
      <c r="N279" s="644">
        <v>1695306</v>
      </c>
      <c r="O279" s="644">
        <v>0</v>
      </c>
      <c r="P279" s="62" t="s">
        <v>1401</v>
      </c>
    </row>
    <row r="280" spans="1:16" s="224" customFormat="1" ht="141" customHeight="1">
      <c r="A280" s="61">
        <v>23</v>
      </c>
      <c r="B280" s="61" t="s">
        <v>60</v>
      </c>
      <c r="C280" s="62" t="s">
        <v>1402</v>
      </c>
      <c r="D280" s="222" t="s">
        <v>333</v>
      </c>
      <c r="E280" s="62" t="s">
        <v>1403</v>
      </c>
      <c r="F280" s="424">
        <v>2017</v>
      </c>
      <c r="G280" s="424">
        <v>2019</v>
      </c>
      <c r="H280" s="644">
        <v>2800000</v>
      </c>
      <c r="I280" s="644">
        <v>2100000</v>
      </c>
      <c r="J280" s="644">
        <v>700000</v>
      </c>
      <c r="K280" s="644" t="s">
        <v>1060</v>
      </c>
      <c r="L280" s="644">
        <v>0</v>
      </c>
      <c r="M280" s="644">
        <v>700000</v>
      </c>
      <c r="N280" s="644">
        <v>0</v>
      </c>
      <c r="O280" s="644">
        <v>0</v>
      </c>
      <c r="P280" s="62" t="s">
        <v>1404</v>
      </c>
    </row>
    <row r="281" spans="1:16" s="224" customFormat="1" ht="141" customHeight="1">
      <c r="A281" s="61">
        <v>24</v>
      </c>
      <c r="B281" s="61" t="s">
        <v>60</v>
      </c>
      <c r="C281" s="62" t="s">
        <v>1405</v>
      </c>
      <c r="D281" s="222" t="s">
        <v>333</v>
      </c>
      <c r="E281" s="62" t="s">
        <v>1406</v>
      </c>
      <c r="F281" s="424">
        <v>2019</v>
      </c>
      <c r="G281" s="424">
        <v>2021</v>
      </c>
      <c r="H281" s="644">
        <v>6000000</v>
      </c>
      <c r="I281" s="644" t="s">
        <v>1060</v>
      </c>
      <c r="J281" s="644">
        <v>1800000</v>
      </c>
      <c r="K281" s="644" t="s">
        <v>1060</v>
      </c>
      <c r="L281" s="644">
        <v>0</v>
      </c>
      <c r="M281" s="644">
        <v>0</v>
      </c>
      <c r="N281" s="644">
        <v>600000</v>
      </c>
      <c r="O281" s="644">
        <v>1200000</v>
      </c>
      <c r="P281" s="62" t="s">
        <v>1407</v>
      </c>
    </row>
    <row r="282" spans="1:16" s="224" customFormat="1" ht="141" customHeight="1">
      <c r="A282" s="61">
        <v>25</v>
      </c>
      <c r="B282" s="61" t="s">
        <v>142</v>
      </c>
      <c r="C282" s="62" t="s">
        <v>1408</v>
      </c>
      <c r="D282" s="222" t="s">
        <v>333</v>
      </c>
      <c r="E282" s="62" t="s">
        <v>1409</v>
      </c>
      <c r="F282" s="424">
        <v>2019</v>
      </c>
      <c r="G282" s="424">
        <v>2020</v>
      </c>
      <c r="H282" s="644">
        <v>6840000</v>
      </c>
      <c r="I282" s="644" t="s">
        <v>1060</v>
      </c>
      <c r="J282" s="644">
        <v>2052000</v>
      </c>
      <c r="K282" s="644" t="s">
        <v>1060</v>
      </c>
      <c r="L282" s="644">
        <v>0</v>
      </c>
      <c r="M282" s="644">
        <v>342000</v>
      </c>
      <c r="N282" s="644">
        <v>684000</v>
      </c>
      <c r="O282" s="644">
        <v>1026000</v>
      </c>
      <c r="P282" s="62" t="s">
        <v>1401</v>
      </c>
    </row>
    <row r="283" spans="1:16" s="224" customFormat="1" ht="141" customHeight="1">
      <c r="A283" s="61">
        <v>26</v>
      </c>
      <c r="B283" s="61" t="s">
        <v>142</v>
      </c>
      <c r="C283" s="62" t="s">
        <v>1410</v>
      </c>
      <c r="D283" s="222" t="s">
        <v>333</v>
      </c>
      <c r="E283" s="62" t="s">
        <v>1411</v>
      </c>
      <c r="F283" s="424">
        <v>2018</v>
      </c>
      <c r="G283" s="424">
        <v>2019</v>
      </c>
      <c r="H283" s="644">
        <v>6713020</v>
      </c>
      <c r="I283" s="644">
        <v>1735291.48</v>
      </c>
      <c r="J283" s="644">
        <v>4977728.5199999996</v>
      </c>
      <c r="K283" s="644" t="s">
        <v>1060</v>
      </c>
      <c r="L283" s="644">
        <v>2013906</v>
      </c>
      <c r="M283" s="644">
        <v>671302</v>
      </c>
      <c r="N283" s="644">
        <v>1342604</v>
      </c>
      <c r="O283" s="644">
        <v>1006953</v>
      </c>
      <c r="P283" s="62" t="s">
        <v>1412</v>
      </c>
    </row>
    <row r="284" spans="1:16" s="224" customFormat="1" ht="141" customHeight="1">
      <c r="A284" s="61">
        <v>27</v>
      </c>
      <c r="B284" s="61" t="s">
        <v>142</v>
      </c>
      <c r="C284" s="62" t="s">
        <v>1413</v>
      </c>
      <c r="D284" s="222" t="s">
        <v>333</v>
      </c>
      <c r="E284" s="62" t="s">
        <v>1414</v>
      </c>
      <c r="F284" s="424">
        <v>2019</v>
      </c>
      <c r="G284" s="424">
        <v>2021</v>
      </c>
      <c r="H284" s="644">
        <v>20414000</v>
      </c>
      <c r="I284" s="644" t="s">
        <v>1060</v>
      </c>
      <c r="J284" s="644">
        <v>6940760</v>
      </c>
      <c r="K284" s="644" t="s">
        <v>1060</v>
      </c>
      <c r="L284" s="644">
        <v>1633120</v>
      </c>
      <c r="M284" s="644">
        <v>1633120</v>
      </c>
      <c r="N284" s="644">
        <v>1633120</v>
      </c>
      <c r="O284" s="644">
        <v>2041400</v>
      </c>
      <c r="P284" s="62" t="s">
        <v>1415</v>
      </c>
    </row>
    <row r="285" spans="1:16" s="224" customFormat="1" ht="141" customHeight="1">
      <c r="A285" s="61">
        <v>28</v>
      </c>
      <c r="B285" s="61" t="s">
        <v>60</v>
      </c>
      <c r="C285" s="62" t="s">
        <v>1416</v>
      </c>
      <c r="D285" s="222" t="s">
        <v>333</v>
      </c>
      <c r="E285" s="62" t="s">
        <v>1417</v>
      </c>
      <c r="F285" s="424">
        <v>2019</v>
      </c>
      <c r="G285" s="424">
        <v>2020</v>
      </c>
      <c r="H285" s="644">
        <v>4519400</v>
      </c>
      <c r="I285" s="644">
        <v>542328</v>
      </c>
      <c r="J285" s="644">
        <v>2259700</v>
      </c>
      <c r="K285" s="644" t="s">
        <v>1060</v>
      </c>
      <c r="L285" s="644">
        <v>451940</v>
      </c>
      <c r="M285" s="644">
        <v>677910</v>
      </c>
      <c r="N285" s="644">
        <v>677910</v>
      </c>
      <c r="O285" s="644">
        <v>451940</v>
      </c>
      <c r="P285" s="62" t="s">
        <v>1418</v>
      </c>
    </row>
    <row r="286" spans="1:16" s="224" customFormat="1" ht="141" customHeight="1">
      <c r="A286" s="61">
        <v>29</v>
      </c>
      <c r="B286" s="61" t="s">
        <v>142</v>
      </c>
      <c r="C286" s="62" t="s">
        <v>1419</v>
      </c>
      <c r="D286" s="222" t="s">
        <v>333</v>
      </c>
      <c r="E286" s="62" t="s">
        <v>1420</v>
      </c>
      <c r="F286" s="424">
        <v>2018</v>
      </c>
      <c r="G286" s="424">
        <v>2019</v>
      </c>
      <c r="H286" s="644">
        <v>6466400</v>
      </c>
      <c r="I286" s="644">
        <v>1000000</v>
      </c>
      <c r="J286" s="644">
        <v>5466400</v>
      </c>
      <c r="K286" s="644" t="s">
        <v>1060</v>
      </c>
      <c r="L286" s="644">
        <v>2586560</v>
      </c>
      <c r="M286" s="644">
        <v>2586560</v>
      </c>
      <c r="N286" s="644">
        <v>323320</v>
      </c>
      <c r="O286" s="644">
        <v>0</v>
      </c>
      <c r="P286" s="62" t="s">
        <v>1421</v>
      </c>
    </row>
    <row r="287" spans="1:16" s="224" customFormat="1" ht="141" customHeight="1">
      <c r="A287" s="61">
        <v>30</v>
      </c>
      <c r="B287" s="61" t="s">
        <v>142</v>
      </c>
      <c r="C287" s="62" t="s">
        <v>1422</v>
      </c>
      <c r="D287" s="222" t="s">
        <v>333</v>
      </c>
      <c r="E287" s="62" t="s">
        <v>1423</v>
      </c>
      <c r="F287" s="424">
        <v>2019</v>
      </c>
      <c r="G287" s="424">
        <v>2020</v>
      </c>
      <c r="H287" s="644">
        <v>5817400</v>
      </c>
      <c r="I287" s="644">
        <v>581740</v>
      </c>
      <c r="J287" s="644">
        <v>2908700</v>
      </c>
      <c r="K287" s="644" t="s">
        <v>1060</v>
      </c>
      <c r="L287" s="644">
        <v>290870</v>
      </c>
      <c r="M287" s="644">
        <v>872610</v>
      </c>
      <c r="N287" s="644">
        <v>872610</v>
      </c>
      <c r="O287" s="644">
        <v>872610</v>
      </c>
      <c r="P287" s="62" t="s">
        <v>1424</v>
      </c>
    </row>
    <row r="288" spans="1:16" s="224" customFormat="1" ht="141" customHeight="1">
      <c r="A288" s="61">
        <v>31</v>
      </c>
      <c r="B288" s="61" t="s">
        <v>60</v>
      </c>
      <c r="C288" s="62" t="s">
        <v>1425</v>
      </c>
      <c r="D288" s="222" t="s">
        <v>333</v>
      </c>
      <c r="E288" s="62" t="s">
        <v>1426</v>
      </c>
      <c r="F288" s="424">
        <v>2019</v>
      </c>
      <c r="G288" s="424">
        <v>2020</v>
      </c>
      <c r="H288" s="644">
        <v>16000000</v>
      </c>
      <c r="I288" s="644" t="s">
        <v>1060</v>
      </c>
      <c r="J288" s="644">
        <v>5000000</v>
      </c>
      <c r="K288" s="644" t="s">
        <v>1060</v>
      </c>
      <c r="L288" s="644">
        <v>0</v>
      </c>
      <c r="M288" s="644">
        <v>1600000</v>
      </c>
      <c r="N288" s="644">
        <v>1600000</v>
      </c>
      <c r="O288" s="644">
        <v>1600000</v>
      </c>
      <c r="P288" s="62" t="s">
        <v>1427</v>
      </c>
    </row>
    <row r="289" spans="1:16" s="224" customFormat="1" ht="141" customHeight="1">
      <c r="A289" s="61">
        <v>32</v>
      </c>
      <c r="B289" s="61" t="s">
        <v>60</v>
      </c>
      <c r="C289" s="62" t="s">
        <v>1428</v>
      </c>
      <c r="D289" s="222" t="s">
        <v>333</v>
      </c>
      <c r="E289" s="62" t="s">
        <v>1429</v>
      </c>
      <c r="F289" s="424">
        <v>2019</v>
      </c>
      <c r="G289" s="424">
        <v>2021</v>
      </c>
      <c r="H289" s="644">
        <v>13000000</v>
      </c>
      <c r="I289" s="644" t="s">
        <v>1060</v>
      </c>
      <c r="J289" s="644">
        <v>4000000</v>
      </c>
      <c r="K289" s="644" t="s">
        <v>1060</v>
      </c>
      <c r="L289" s="644">
        <v>0</v>
      </c>
      <c r="M289" s="644">
        <v>650000</v>
      </c>
      <c r="N289" s="644">
        <v>1300000</v>
      </c>
      <c r="O289" s="644">
        <v>1950000</v>
      </c>
      <c r="P289" s="62" t="s">
        <v>1430</v>
      </c>
    </row>
    <row r="290" spans="1:16" s="224" customFormat="1" ht="141" customHeight="1">
      <c r="A290" s="61">
        <v>33</v>
      </c>
      <c r="B290" s="63" t="s">
        <v>76</v>
      </c>
      <c r="C290" s="62" t="s">
        <v>1431</v>
      </c>
      <c r="D290" s="222" t="s">
        <v>333</v>
      </c>
      <c r="E290" s="62" t="s">
        <v>1432</v>
      </c>
      <c r="F290" s="424">
        <v>2019</v>
      </c>
      <c r="G290" s="424">
        <v>2020</v>
      </c>
      <c r="H290" s="644">
        <v>810000</v>
      </c>
      <c r="I290" s="644" t="s">
        <v>1060</v>
      </c>
      <c r="J290" s="644">
        <v>324000</v>
      </c>
      <c r="K290" s="644" t="s">
        <v>1060</v>
      </c>
      <c r="L290" s="644">
        <v>0</v>
      </c>
      <c r="M290" s="644">
        <v>0</v>
      </c>
      <c r="N290" s="644">
        <v>162000</v>
      </c>
      <c r="O290" s="644">
        <v>162000</v>
      </c>
      <c r="P290" s="62" t="s">
        <v>1433</v>
      </c>
    </row>
    <row r="291" spans="1:16" s="224" customFormat="1" ht="141" customHeight="1">
      <c r="A291" s="61">
        <v>34</v>
      </c>
      <c r="B291" s="61" t="s">
        <v>60</v>
      </c>
      <c r="C291" s="62" t="s">
        <v>1434</v>
      </c>
      <c r="D291" s="222" t="s">
        <v>333</v>
      </c>
      <c r="E291" s="62" t="s">
        <v>1435</v>
      </c>
      <c r="F291" s="424">
        <v>2019</v>
      </c>
      <c r="G291" s="424">
        <v>2020</v>
      </c>
      <c r="H291" s="644">
        <v>1800000</v>
      </c>
      <c r="I291" s="644" t="s">
        <v>1060</v>
      </c>
      <c r="J291" s="644">
        <v>900000</v>
      </c>
      <c r="K291" s="644" t="s">
        <v>1060</v>
      </c>
      <c r="L291" s="644">
        <v>90000</v>
      </c>
      <c r="M291" s="644">
        <v>270000</v>
      </c>
      <c r="N291" s="644">
        <v>270000</v>
      </c>
      <c r="O291" s="644">
        <v>270000</v>
      </c>
      <c r="P291" s="62" t="s">
        <v>1418</v>
      </c>
    </row>
    <row r="292" spans="1:16" s="224" customFormat="1" ht="141" customHeight="1">
      <c r="A292" s="61">
        <v>35</v>
      </c>
      <c r="B292" s="61" t="s">
        <v>60</v>
      </c>
      <c r="C292" s="62" t="s">
        <v>1436</v>
      </c>
      <c r="D292" s="222" t="s">
        <v>333</v>
      </c>
      <c r="E292" s="62" t="s">
        <v>1437</v>
      </c>
      <c r="F292" s="424">
        <v>2019</v>
      </c>
      <c r="G292" s="424">
        <v>2020</v>
      </c>
      <c r="H292" s="644">
        <v>8000000</v>
      </c>
      <c r="I292" s="644" t="s">
        <v>1060</v>
      </c>
      <c r="J292" s="644">
        <v>3200000</v>
      </c>
      <c r="K292" s="644" t="s">
        <v>1060</v>
      </c>
      <c r="L292" s="644">
        <v>0</v>
      </c>
      <c r="M292" s="644">
        <v>800000</v>
      </c>
      <c r="N292" s="644">
        <v>1200000</v>
      </c>
      <c r="O292" s="644">
        <v>1200000</v>
      </c>
      <c r="P292" s="62" t="s">
        <v>1438</v>
      </c>
    </row>
    <row r="293" spans="1:16" s="224" customFormat="1" ht="141" customHeight="1">
      <c r="A293" s="61">
        <v>36</v>
      </c>
      <c r="B293" s="61" t="s">
        <v>592</v>
      </c>
      <c r="C293" s="62" t="s">
        <v>1439</v>
      </c>
      <c r="D293" s="222" t="s">
        <v>333</v>
      </c>
      <c r="E293" s="62" t="s">
        <v>1440</v>
      </c>
      <c r="F293" s="424">
        <v>2019</v>
      </c>
      <c r="G293" s="424">
        <v>2020</v>
      </c>
      <c r="H293" s="644">
        <v>17460000</v>
      </c>
      <c r="I293" s="644" t="s">
        <v>1060</v>
      </c>
      <c r="J293" s="644">
        <v>5238000</v>
      </c>
      <c r="K293" s="644" t="s">
        <v>1060</v>
      </c>
      <c r="L293" s="644">
        <v>0</v>
      </c>
      <c r="M293" s="644">
        <v>1746000</v>
      </c>
      <c r="N293" s="644">
        <v>1746000</v>
      </c>
      <c r="O293" s="644">
        <v>1746000</v>
      </c>
      <c r="P293" s="62" t="s">
        <v>1441</v>
      </c>
    </row>
    <row r="294" spans="1:16" s="224" customFormat="1" ht="141" customHeight="1">
      <c r="A294" s="61">
        <v>37</v>
      </c>
      <c r="B294" s="61" t="s">
        <v>142</v>
      </c>
      <c r="C294" s="62" t="s">
        <v>1442</v>
      </c>
      <c r="D294" s="222" t="s">
        <v>333</v>
      </c>
      <c r="E294" s="62" t="s">
        <v>1443</v>
      </c>
      <c r="F294" s="424">
        <v>2018</v>
      </c>
      <c r="G294" s="424">
        <v>2019</v>
      </c>
      <c r="H294" s="644">
        <v>8319000</v>
      </c>
      <c r="I294" s="644">
        <v>1544006.04</v>
      </c>
      <c r="J294" s="644">
        <v>6774993.5999999996</v>
      </c>
      <c r="K294" s="644" t="s">
        <v>1060</v>
      </c>
      <c r="L294" s="644">
        <v>1663800</v>
      </c>
      <c r="M294" s="644">
        <v>1663800</v>
      </c>
      <c r="N294" s="644">
        <v>2079750</v>
      </c>
      <c r="O294" s="644">
        <v>1247850</v>
      </c>
      <c r="P294" s="62" t="s">
        <v>1444</v>
      </c>
    </row>
    <row r="295" spans="1:16" s="224" customFormat="1" ht="141" customHeight="1">
      <c r="A295" s="61">
        <v>38</v>
      </c>
      <c r="B295" s="61" t="s">
        <v>592</v>
      </c>
      <c r="C295" s="62" t="s">
        <v>1445</v>
      </c>
      <c r="D295" s="222" t="s">
        <v>333</v>
      </c>
      <c r="E295" s="62" t="s">
        <v>1446</v>
      </c>
      <c r="F295" s="424">
        <v>2019</v>
      </c>
      <c r="G295" s="424">
        <v>2019</v>
      </c>
      <c r="H295" s="644">
        <v>12486465</v>
      </c>
      <c r="I295" s="644" t="s">
        <v>1060</v>
      </c>
      <c r="J295" s="644">
        <v>12486465</v>
      </c>
      <c r="K295" s="644" t="s">
        <v>1060</v>
      </c>
      <c r="L295" s="644">
        <v>3121616.25</v>
      </c>
      <c r="M295" s="644">
        <v>3121616.25</v>
      </c>
      <c r="N295" s="644">
        <v>3121616.25</v>
      </c>
      <c r="O295" s="644">
        <v>3121616.25</v>
      </c>
      <c r="P295" s="62" t="s">
        <v>1447</v>
      </c>
    </row>
    <row r="296" spans="1:16" s="224" customFormat="1" ht="141" customHeight="1">
      <c r="A296" s="61">
        <v>39</v>
      </c>
      <c r="B296" s="61" t="s">
        <v>60</v>
      </c>
      <c r="C296" s="62" t="s">
        <v>1448</v>
      </c>
      <c r="D296" s="222" t="s">
        <v>333</v>
      </c>
      <c r="E296" s="62" t="s">
        <v>1449</v>
      </c>
      <c r="F296" s="424">
        <v>2019</v>
      </c>
      <c r="G296" s="424">
        <v>2019</v>
      </c>
      <c r="H296" s="644">
        <v>15000000</v>
      </c>
      <c r="I296" s="644" t="s">
        <v>1060</v>
      </c>
      <c r="J296" s="644">
        <v>15000000</v>
      </c>
      <c r="K296" s="644" t="s">
        <v>1060</v>
      </c>
      <c r="L296" s="644">
        <v>3750000</v>
      </c>
      <c r="M296" s="644">
        <v>3750000</v>
      </c>
      <c r="N296" s="644">
        <v>3750000</v>
      </c>
      <c r="O296" s="644">
        <v>3750000</v>
      </c>
      <c r="P296" s="62" t="s">
        <v>1450</v>
      </c>
    </row>
    <row r="297" spans="1:16" s="224" customFormat="1" ht="141" customHeight="1" thickBot="1">
      <c r="A297" s="225">
        <v>40</v>
      </c>
      <c r="B297" s="225" t="s">
        <v>60</v>
      </c>
      <c r="C297" s="262" t="s">
        <v>1451</v>
      </c>
      <c r="D297" s="289" t="s">
        <v>333</v>
      </c>
      <c r="E297" s="262" t="s">
        <v>1452</v>
      </c>
      <c r="F297" s="425">
        <v>2019</v>
      </c>
      <c r="G297" s="425">
        <v>2019</v>
      </c>
      <c r="H297" s="645">
        <v>11411135.24</v>
      </c>
      <c r="I297" s="645" t="s">
        <v>1060</v>
      </c>
      <c r="J297" s="645">
        <v>11411135.24</v>
      </c>
      <c r="K297" s="645" t="s">
        <v>1060</v>
      </c>
      <c r="L297" s="645">
        <v>2852783.81</v>
      </c>
      <c r="M297" s="645">
        <v>2852783.81</v>
      </c>
      <c r="N297" s="645">
        <v>2852783.81</v>
      </c>
      <c r="O297" s="645">
        <v>2852783.81</v>
      </c>
      <c r="P297" s="262" t="s">
        <v>1453</v>
      </c>
    </row>
    <row r="298" spans="1:16" s="40" customFormat="1" ht="57.75" customHeight="1" thickBot="1">
      <c r="A298" s="858" t="s">
        <v>31</v>
      </c>
      <c r="B298" s="859"/>
      <c r="C298" s="859"/>
      <c r="D298" s="859"/>
      <c r="E298" s="859"/>
      <c r="F298" s="859"/>
      <c r="G298" s="860"/>
      <c r="H298" s="733">
        <f>SUM(H259:H297)</f>
        <v>250512265.25</v>
      </c>
      <c r="I298" s="744">
        <f>SUM(I279:I297)</f>
        <v>8119326.5200000005</v>
      </c>
      <c r="J298" s="733">
        <f>SUM(J259:J297)</f>
        <v>167477624.44999999</v>
      </c>
      <c r="K298" s="733"/>
      <c r="L298" s="733">
        <f>SUM(L259:L297)</f>
        <v>32121132.02</v>
      </c>
      <c r="M298" s="733">
        <f>SUM(M259:M297)</f>
        <v>46498676.461000003</v>
      </c>
      <c r="N298" s="733">
        <f>SUM(N259:N297)</f>
        <v>51465074.045000002</v>
      </c>
      <c r="O298" s="733">
        <f>SUM(O259:O297)</f>
        <v>37080883.794</v>
      </c>
      <c r="P298" s="51"/>
    </row>
    <row r="299" spans="1:16" ht="15.75" thickBot="1">
      <c r="A299" s="855"/>
      <c r="B299" s="856"/>
      <c r="C299" s="856"/>
      <c r="D299" s="856"/>
      <c r="E299" s="856"/>
      <c r="F299" s="856"/>
      <c r="G299" s="856"/>
      <c r="H299" s="856"/>
      <c r="I299" s="856"/>
      <c r="J299" s="856"/>
      <c r="K299" s="856"/>
      <c r="L299" s="856"/>
      <c r="M299" s="856"/>
      <c r="N299" s="856"/>
      <c r="O299" s="856"/>
      <c r="P299" s="857"/>
    </row>
    <row r="300" spans="1:16" s="39" customFormat="1" ht="42.75" customHeight="1" thickBot="1">
      <c r="A300" s="781" t="s">
        <v>1455</v>
      </c>
      <c r="B300" s="782"/>
      <c r="C300" s="782"/>
      <c r="D300" s="782"/>
      <c r="E300" s="782"/>
      <c r="F300" s="782"/>
      <c r="G300" s="782"/>
      <c r="H300" s="782"/>
      <c r="I300" s="782"/>
      <c r="J300" s="782"/>
      <c r="K300" s="782"/>
      <c r="L300" s="782"/>
      <c r="M300" s="782"/>
      <c r="N300" s="782"/>
      <c r="O300" s="782"/>
      <c r="P300" s="783"/>
    </row>
    <row r="301" spans="1:16" s="224" customFormat="1" ht="42.75" customHeight="1">
      <c r="A301" s="222">
        <v>1</v>
      </c>
      <c r="B301" s="222" t="s">
        <v>60</v>
      </c>
      <c r="C301" s="288" t="s">
        <v>1327</v>
      </c>
      <c r="D301" s="222" t="s">
        <v>39</v>
      </c>
      <c r="E301" s="288" t="s">
        <v>1456</v>
      </c>
      <c r="F301" s="222">
        <v>2019</v>
      </c>
      <c r="G301" s="222">
        <v>43830</v>
      </c>
      <c r="H301" s="648">
        <v>16000000</v>
      </c>
      <c r="I301" s="648"/>
      <c r="J301" s="648">
        <v>16000000</v>
      </c>
      <c r="K301" s="648"/>
      <c r="L301" s="648"/>
      <c r="M301" s="648">
        <v>6400000</v>
      </c>
      <c r="N301" s="648">
        <v>4800000</v>
      </c>
      <c r="O301" s="648">
        <v>4800000</v>
      </c>
      <c r="P301" s="288"/>
    </row>
    <row r="302" spans="1:16" s="224" customFormat="1" ht="42.75" customHeight="1">
      <c r="A302" s="61">
        <v>2</v>
      </c>
      <c r="B302" s="222" t="s">
        <v>60</v>
      </c>
      <c r="C302" s="62" t="s">
        <v>1457</v>
      </c>
      <c r="D302" s="61" t="s">
        <v>39</v>
      </c>
      <c r="E302" s="62" t="s">
        <v>1458</v>
      </c>
      <c r="F302" s="61">
        <v>2019</v>
      </c>
      <c r="G302" s="61">
        <v>43830</v>
      </c>
      <c r="H302" s="644">
        <v>1500000</v>
      </c>
      <c r="I302" s="644"/>
      <c r="J302" s="644">
        <v>150000</v>
      </c>
      <c r="K302" s="644"/>
      <c r="L302" s="644" t="s">
        <v>140</v>
      </c>
      <c r="M302" s="644" t="s">
        <v>140</v>
      </c>
      <c r="N302" s="644">
        <v>75000</v>
      </c>
      <c r="O302" s="644">
        <v>75000</v>
      </c>
      <c r="P302" s="62"/>
    </row>
    <row r="303" spans="1:16" s="224" customFormat="1" ht="42.75" customHeight="1">
      <c r="A303" s="61">
        <v>3</v>
      </c>
      <c r="B303" s="222" t="s">
        <v>60</v>
      </c>
      <c r="C303" s="62" t="s">
        <v>1460</v>
      </c>
      <c r="D303" s="61" t="s">
        <v>39</v>
      </c>
      <c r="E303" s="62" t="s">
        <v>1459</v>
      </c>
      <c r="F303" s="61">
        <v>2019</v>
      </c>
      <c r="G303" s="61">
        <v>43830</v>
      </c>
      <c r="H303" s="644">
        <v>1000000</v>
      </c>
      <c r="I303" s="644"/>
      <c r="J303" s="644">
        <v>100000</v>
      </c>
      <c r="K303" s="644"/>
      <c r="L303" s="644" t="s">
        <v>140</v>
      </c>
      <c r="M303" s="644" t="s">
        <v>140</v>
      </c>
      <c r="N303" s="644">
        <v>50000</v>
      </c>
      <c r="O303" s="644">
        <v>50000</v>
      </c>
      <c r="P303" s="62"/>
    </row>
    <row r="304" spans="1:16" s="224" customFormat="1" ht="42.75" customHeight="1">
      <c r="A304" s="61">
        <v>4</v>
      </c>
      <c r="B304" s="222" t="s">
        <v>60</v>
      </c>
      <c r="C304" s="62" t="s">
        <v>1462</v>
      </c>
      <c r="D304" s="61" t="s">
        <v>39</v>
      </c>
      <c r="E304" s="62" t="s">
        <v>1461</v>
      </c>
      <c r="F304" s="61">
        <v>2019</v>
      </c>
      <c r="G304" s="61">
        <v>43466</v>
      </c>
      <c r="H304" s="644">
        <v>2000000</v>
      </c>
      <c r="I304" s="644"/>
      <c r="J304" s="644">
        <v>1000000</v>
      </c>
      <c r="K304" s="644"/>
      <c r="L304" s="644" t="s">
        <v>140</v>
      </c>
      <c r="M304" s="644" t="s">
        <v>140</v>
      </c>
      <c r="N304" s="644">
        <v>500000</v>
      </c>
      <c r="O304" s="644">
        <v>500000</v>
      </c>
      <c r="P304" s="62"/>
    </row>
    <row r="305" spans="1:16" s="224" customFormat="1" ht="42.75" customHeight="1" thickBot="1">
      <c r="A305" s="225">
        <v>5</v>
      </c>
      <c r="B305" s="289" t="s">
        <v>60</v>
      </c>
      <c r="C305" s="262" t="s">
        <v>1463</v>
      </c>
      <c r="D305" s="225" t="s">
        <v>39</v>
      </c>
      <c r="E305" s="262" t="s">
        <v>1459</v>
      </c>
      <c r="F305" s="225">
        <v>2019</v>
      </c>
      <c r="G305" s="225">
        <v>43467</v>
      </c>
      <c r="H305" s="645">
        <v>1000000</v>
      </c>
      <c r="I305" s="645"/>
      <c r="J305" s="645">
        <v>1000000</v>
      </c>
      <c r="K305" s="645"/>
      <c r="L305" s="645" t="s">
        <v>140</v>
      </c>
      <c r="M305" s="645" t="s">
        <v>140</v>
      </c>
      <c r="N305" s="645">
        <v>500000</v>
      </c>
      <c r="O305" s="645">
        <v>500000</v>
      </c>
      <c r="P305" s="262"/>
    </row>
    <row r="306" spans="1:16" s="32" customFormat="1" ht="42.75" customHeight="1" thickBot="1">
      <c r="A306" s="861" t="s">
        <v>31</v>
      </c>
      <c r="B306" s="862"/>
      <c r="C306" s="862"/>
      <c r="D306" s="862"/>
      <c r="E306" s="862"/>
      <c r="F306" s="862"/>
      <c r="G306" s="863"/>
      <c r="H306" s="744">
        <v>21500000</v>
      </c>
      <c r="I306" s="744"/>
      <c r="J306" s="744">
        <v>18250000</v>
      </c>
      <c r="K306" s="744"/>
      <c r="L306" s="744" t="s">
        <v>140</v>
      </c>
      <c r="M306" s="744">
        <v>6400000</v>
      </c>
      <c r="N306" s="744">
        <v>5925000</v>
      </c>
      <c r="O306" s="744">
        <v>5925000</v>
      </c>
      <c r="P306" s="51"/>
    </row>
    <row r="307" spans="1:16" ht="15.75" thickBot="1">
      <c r="A307" s="855"/>
      <c r="B307" s="856"/>
      <c r="C307" s="856"/>
      <c r="D307" s="856"/>
      <c r="E307" s="856"/>
      <c r="F307" s="856"/>
      <c r="G307" s="856"/>
      <c r="H307" s="856"/>
      <c r="I307" s="856"/>
      <c r="J307" s="856"/>
      <c r="K307" s="856"/>
      <c r="L307" s="856"/>
      <c r="M307" s="856"/>
      <c r="N307" s="856"/>
      <c r="O307" s="856"/>
      <c r="P307" s="857"/>
    </row>
    <row r="308" spans="1:16" ht="56.25" customHeight="1" thickBot="1">
      <c r="A308" s="781" t="s">
        <v>1495</v>
      </c>
      <c r="B308" s="782"/>
      <c r="C308" s="782"/>
      <c r="D308" s="782"/>
      <c r="E308" s="782"/>
      <c r="F308" s="782"/>
      <c r="G308" s="782"/>
      <c r="H308" s="782"/>
      <c r="I308" s="782"/>
      <c r="J308" s="782"/>
      <c r="K308" s="782"/>
      <c r="L308" s="782"/>
      <c r="M308" s="782"/>
      <c r="N308" s="782"/>
      <c r="O308" s="782"/>
      <c r="P308" s="783"/>
    </row>
    <row r="309" spans="1:16" s="224" customFormat="1" ht="65.25" customHeight="1">
      <c r="A309" s="222">
        <v>1</v>
      </c>
      <c r="B309" s="222" t="s">
        <v>60</v>
      </c>
      <c r="C309" s="256" t="s">
        <v>2413</v>
      </c>
      <c r="D309" s="222" t="s">
        <v>127</v>
      </c>
      <c r="E309" s="255" t="s">
        <v>1464</v>
      </c>
      <c r="F309" s="279">
        <v>43319</v>
      </c>
      <c r="G309" s="279">
        <v>43618</v>
      </c>
      <c r="H309" s="648">
        <v>6999170</v>
      </c>
      <c r="I309" s="648">
        <v>5286961.1900000004</v>
      </c>
      <c r="J309" s="648">
        <v>1712208.81</v>
      </c>
      <c r="K309" s="648">
        <v>2331412.7200000002</v>
      </c>
      <c r="L309" s="648">
        <v>3256096.63</v>
      </c>
      <c r="M309" s="648">
        <v>752262.46</v>
      </c>
      <c r="N309" s="648"/>
      <c r="O309" s="648"/>
      <c r="P309" s="288"/>
    </row>
    <row r="310" spans="1:16" s="224" customFormat="1" ht="65.25" customHeight="1">
      <c r="A310" s="61">
        <v>2</v>
      </c>
      <c r="B310" s="222" t="s">
        <v>60</v>
      </c>
      <c r="C310" s="64" t="s">
        <v>2414</v>
      </c>
      <c r="D310" s="222" t="s">
        <v>127</v>
      </c>
      <c r="E310" s="63" t="s">
        <v>1464</v>
      </c>
      <c r="F310" s="283">
        <v>43579</v>
      </c>
      <c r="G310" s="283">
        <v>43848</v>
      </c>
      <c r="H310" s="644">
        <v>8198050</v>
      </c>
      <c r="I310" s="644"/>
      <c r="J310" s="644">
        <v>8198000</v>
      </c>
      <c r="K310" s="644"/>
      <c r="L310" s="644"/>
      <c r="M310" s="644">
        <v>3300000</v>
      </c>
      <c r="N310" s="644">
        <v>3000000</v>
      </c>
      <c r="O310" s="644">
        <v>1500000</v>
      </c>
      <c r="P310" s="62"/>
    </row>
    <row r="311" spans="1:16" s="224" customFormat="1" ht="65.25" customHeight="1">
      <c r="A311" s="61">
        <v>3</v>
      </c>
      <c r="B311" s="222" t="s">
        <v>60</v>
      </c>
      <c r="C311" s="64" t="s">
        <v>2415</v>
      </c>
      <c r="D311" s="222" t="s">
        <v>127</v>
      </c>
      <c r="E311" s="63" t="s">
        <v>1465</v>
      </c>
      <c r="F311" s="283">
        <v>43123</v>
      </c>
      <c r="G311" s="283">
        <v>43541</v>
      </c>
      <c r="H311" s="644">
        <v>3466915.52</v>
      </c>
      <c r="I311" s="644">
        <v>2348525.9700000002</v>
      </c>
      <c r="J311" s="644">
        <v>1118389.55</v>
      </c>
      <c r="K311" s="644"/>
      <c r="L311" s="644">
        <v>353316.09</v>
      </c>
      <c r="M311" s="644"/>
      <c r="N311" s="644"/>
      <c r="O311" s="644"/>
      <c r="P311" s="62"/>
    </row>
    <row r="312" spans="1:16" s="224" customFormat="1" ht="65.25" customHeight="1">
      <c r="A312" s="61">
        <v>4</v>
      </c>
      <c r="B312" s="222" t="s">
        <v>60</v>
      </c>
      <c r="C312" s="64" t="s">
        <v>2416</v>
      </c>
      <c r="D312" s="222" t="s">
        <v>127</v>
      </c>
      <c r="E312" s="63" t="s">
        <v>1465</v>
      </c>
      <c r="F312" s="283">
        <v>43256</v>
      </c>
      <c r="G312" s="283">
        <v>43605</v>
      </c>
      <c r="H312" s="644">
        <v>3477878.9</v>
      </c>
      <c r="I312" s="644">
        <v>1148531.21</v>
      </c>
      <c r="J312" s="644">
        <v>2329347.69</v>
      </c>
      <c r="K312" s="644"/>
      <c r="L312" s="644">
        <v>1315975.6200000001</v>
      </c>
      <c r="M312" s="644">
        <v>1013372.07</v>
      </c>
      <c r="N312" s="644"/>
      <c r="O312" s="644"/>
      <c r="P312" s="62"/>
    </row>
    <row r="313" spans="1:16" s="224" customFormat="1" ht="65.25" customHeight="1">
      <c r="A313" s="61">
        <v>5</v>
      </c>
      <c r="B313" s="222" t="s">
        <v>60</v>
      </c>
      <c r="C313" s="64" t="s">
        <v>2417</v>
      </c>
      <c r="D313" s="222" t="s">
        <v>127</v>
      </c>
      <c r="E313" s="63" t="s">
        <v>1465</v>
      </c>
      <c r="F313" s="283">
        <v>43271</v>
      </c>
      <c r="G313" s="283">
        <v>43620</v>
      </c>
      <c r="H313" s="644">
        <v>2296629.2799999998</v>
      </c>
      <c r="I313" s="644">
        <v>1205556.82</v>
      </c>
      <c r="J313" s="644">
        <v>1091072.46</v>
      </c>
      <c r="K313" s="644"/>
      <c r="L313" s="644">
        <v>690766.52</v>
      </c>
      <c r="M313" s="644">
        <v>400305.94</v>
      </c>
      <c r="N313" s="644"/>
      <c r="O313" s="644"/>
      <c r="P313" s="62"/>
    </row>
    <row r="314" spans="1:16" s="224" customFormat="1" ht="65.25" customHeight="1">
      <c r="A314" s="61">
        <v>6</v>
      </c>
      <c r="B314" s="222" t="s">
        <v>60</v>
      </c>
      <c r="C314" s="64" t="s">
        <v>2418</v>
      </c>
      <c r="D314" s="222" t="s">
        <v>127</v>
      </c>
      <c r="E314" s="63" t="s">
        <v>1465</v>
      </c>
      <c r="F314" s="283">
        <v>43277</v>
      </c>
      <c r="G314" s="283">
        <v>43585</v>
      </c>
      <c r="H314" s="644">
        <v>1531450.02</v>
      </c>
      <c r="I314" s="644">
        <v>954113.17</v>
      </c>
      <c r="J314" s="644">
        <v>577336.85</v>
      </c>
      <c r="K314" s="644">
        <v>305677.42</v>
      </c>
      <c r="L314" s="644">
        <v>379099.45</v>
      </c>
      <c r="M314" s="644">
        <v>503914.82</v>
      </c>
      <c r="N314" s="644"/>
      <c r="O314" s="644"/>
      <c r="P314" s="62"/>
    </row>
    <row r="315" spans="1:16" s="224" customFormat="1" ht="65.25" customHeight="1">
      <c r="A315" s="61">
        <v>7</v>
      </c>
      <c r="B315" s="222" t="s">
        <v>60</v>
      </c>
      <c r="C315" s="64" t="s">
        <v>2419</v>
      </c>
      <c r="D315" s="222" t="s">
        <v>127</v>
      </c>
      <c r="E315" s="63" t="s">
        <v>1466</v>
      </c>
      <c r="F315" s="283">
        <v>43284</v>
      </c>
      <c r="G315" s="283">
        <v>43583</v>
      </c>
      <c r="H315" s="644">
        <v>5178413.1260000002</v>
      </c>
      <c r="I315" s="644">
        <v>3430476.34</v>
      </c>
      <c r="J315" s="644">
        <v>1747936.79</v>
      </c>
      <c r="K315" s="644"/>
      <c r="L315" s="644">
        <v>973695.12</v>
      </c>
      <c r="M315" s="644">
        <v>427575.09</v>
      </c>
      <c r="N315" s="644">
        <v>346666.58</v>
      </c>
      <c r="O315" s="644"/>
      <c r="P315" s="62"/>
    </row>
    <row r="316" spans="1:16" s="224" customFormat="1" ht="65.25" customHeight="1">
      <c r="A316" s="61">
        <v>8</v>
      </c>
      <c r="B316" s="222" t="s">
        <v>60</v>
      </c>
      <c r="C316" s="64" t="s">
        <v>2420</v>
      </c>
      <c r="D316" s="222" t="s">
        <v>127</v>
      </c>
      <c r="E316" s="63" t="s">
        <v>1465</v>
      </c>
      <c r="F316" s="283">
        <v>43588</v>
      </c>
      <c r="G316" s="283">
        <v>43767</v>
      </c>
      <c r="H316" s="644">
        <v>2887460</v>
      </c>
      <c r="I316" s="644"/>
      <c r="J316" s="644">
        <v>2887460</v>
      </c>
      <c r="K316" s="644"/>
      <c r="L316" s="644"/>
      <c r="M316" s="644">
        <v>1000000</v>
      </c>
      <c r="N316" s="644">
        <v>950000</v>
      </c>
      <c r="O316" s="644">
        <v>937460</v>
      </c>
      <c r="P316" s="62"/>
    </row>
    <row r="317" spans="1:16" s="224" customFormat="1" ht="65.25" customHeight="1">
      <c r="A317" s="61">
        <v>9</v>
      </c>
      <c r="B317" s="222" t="s">
        <v>60</v>
      </c>
      <c r="C317" s="64" t="s">
        <v>2421</v>
      </c>
      <c r="D317" s="222" t="s">
        <v>127</v>
      </c>
      <c r="E317" s="63" t="s">
        <v>1467</v>
      </c>
      <c r="F317" s="283">
        <v>43375</v>
      </c>
      <c r="G317" s="283">
        <v>43674</v>
      </c>
      <c r="H317" s="644">
        <v>6996291.9799999995</v>
      </c>
      <c r="I317" s="644">
        <v>2669975.39</v>
      </c>
      <c r="J317" s="644">
        <v>4326316.59</v>
      </c>
      <c r="K317" s="644">
        <v>1382497.17</v>
      </c>
      <c r="L317" s="644">
        <v>3556396.71</v>
      </c>
      <c r="M317" s="644">
        <v>628924.88</v>
      </c>
      <c r="N317" s="644">
        <v>628924.88</v>
      </c>
      <c r="O317" s="644">
        <v>1523492.17</v>
      </c>
      <c r="P317" s="62"/>
    </row>
    <row r="318" spans="1:16" s="224" customFormat="1" ht="65.25" customHeight="1">
      <c r="A318" s="61">
        <v>10</v>
      </c>
      <c r="B318" s="222" t="s">
        <v>60</v>
      </c>
      <c r="C318" s="64" t="s">
        <v>2422</v>
      </c>
      <c r="D318" s="222" t="s">
        <v>127</v>
      </c>
      <c r="E318" s="63" t="s">
        <v>1467</v>
      </c>
      <c r="F318" s="283">
        <v>43529</v>
      </c>
      <c r="G318" s="283">
        <v>43743</v>
      </c>
      <c r="H318" s="644">
        <v>3521037.8247999996</v>
      </c>
      <c r="I318" s="644"/>
      <c r="J318" s="644">
        <v>3521037.82</v>
      </c>
      <c r="K318" s="644"/>
      <c r="L318" s="644"/>
      <c r="M318" s="644">
        <v>1000000</v>
      </c>
      <c r="N318" s="644">
        <v>1200000</v>
      </c>
      <c r="O318" s="644">
        <v>1321037.82</v>
      </c>
      <c r="P318" s="62"/>
    </row>
    <row r="319" spans="1:16" s="224" customFormat="1" ht="65.25" customHeight="1">
      <c r="A319" s="61">
        <v>11</v>
      </c>
      <c r="B319" s="222" t="s">
        <v>60</v>
      </c>
      <c r="C319" s="64" t="s">
        <v>2423</v>
      </c>
      <c r="D319" s="222" t="s">
        <v>127</v>
      </c>
      <c r="E319" s="63" t="s">
        <v>1467</v>
      </c>
      <c r="F319" s="283">
        <v>43577</v>
      </c>
      <c r="G319" s="283">
        <v>43816</v>
      </c>
      <c r="H319" s="644">
        <v>4673980</v>
      </c>
      <c r="I319" s="644"/>
      <c r="J319" s="644">
        <v>4673980</v>
      </c>
      <c r="K319" s="644"/>
      <c r="L319" s="644"/>
      <c r="M319" s="644">
        <v>1600000</v>
      </c>
      <c r="N319" s="644">
        <v>1600000</v>
      </c>
      <c r="O319" s="644">
        <v>1473980</v>
      </c>
      <c r="P319" s="62"/>
    </row>
    <row r="320" spans="1:16" s="224" customFormat="1" ht="65.25" customHeight="1">
      <c r="A320" s="61">
        <v>12</v>
      </c>
      <c r="B320" s="222" t="s">
        <v>60</v>
      </c>
      <c r="C320" s="64" t="s">
        <v>2424</v>
      </c>
      <c r="D320" s="222" t="s">
        <v>127</v>
      </c>
      <c r="E320" s="63" t="s">
        <v>1469</v>
      </c>
      <c r="F320" s="283">
        <v>43322</v>
      </c>
      <c r="G320" s="283">
        <v>43801</v>
      </c>
      <c r="H320" s="644">
        <v>41115920</v>
      </c>
      <c r="I320" s="644">
        <v>4823543.4400000004</v>
      </c>
      <c r="J320" s="644">
        <v>36292376.560000002</v>
      </c>
      <c r="K320" s="644">
        <v>733864.07</v>
      </c>
      <c r="L320" s="644">
        <v>4130304.59</v>
      </c>
      <c r="M320" s="644">
        <v>9500000</v>
      </c>
      <c r="N320" s="644">
        <v>11233864.07</v>
      </c>
      <c r="O320" s="644">
        <v>12162071.970000001</v>
      </c>
      <c r="P320" s="62"/>
    </row>
    <row r="321" spans="1:16" s="224" customFormat="1" ht="65.25" customHeight="1">
      <c r="A321" s="61">
        <v>13</v>
      </c>
      <c r="B321" s="222" t="s">
        <v>60</v>
      </c>
      <c r="C321" s="64" t="s">
        <v>2425</v>
      </c>
      <c r="D321" s="222" t="s">
        <v>127</v>
      </c>
      <c r="E321" s="63" t="s">
        <v>1469</v>
      </c>
      <c r="F321" s="283">
        <v>43363</v>
      </c>
      <c r="G321" s="283">
        <v>43602</v>
      </c>
      <c r="H321" s="644">
        <v>7162600</v>
      </c>
      <c r="I321" s="644">
        <v>3447313.71</v>
      </c>
      <c r="J321" s="644">
        <v>3715286.29</v>
      </c>
      <c r="K321" s="644">
        <v>709625.87</v>
      </c>
      <c r="L321" s="644">
        <v>2252259.52</v>
      </c>
      <c r="M321" s="644">
        <v>709790.85</v>
      </c>
      <c r="N321" s="644">
        <v>1462861.79</v>
      </c>
      <c r="O321" s="644"/>
      <c r="P321" s="62"/>
    </row>
    <row r="322" spans="1:16" s="224" customFormat="1" ht="65.25" customHeight="1">
      <c r="A322" s="61">
        <v>14</v>
      </c>
      <c r="B322" s="222" t="s">
        <v>60</v>
      </c>
      <c r="C322" s="64" t="s">
        <v>2426</v>
      </c>
      <c r="D322" s="222" t="s">
        <v>127</v>
      </c>
      <c r="E322" s="63" t="s">
        <v>1467</v>
      </c>
      <c r="F322" s="283" t="s">
        <v>1470</v>
      </c>
      <c r="G322" s="283">
        <v>43684</v>
      </c>
      <c r="H322" s="644">
        <v>4899732.1247999994</v>
      </c>
      <c r="I322" s="644">
        <v>1654211.84</v>
      </c>
      <c r="J322" s="644">
        <v>3245520.28</v>
      </c>
      <c r="K322" s="644"/>
      <c r="L322" s="644">
        <v>494714.54</v>
      </c>
      <c r="M322" s="644">
        <v>1375000</v>
      </c>
      <c r="N322" s="644">
        <v>1375805.74</v>
      </c>
      <c r="O322" s="644"/>
      <c r="P322" s="62"/>
    </row>
    <row r="323" spans="1:16" s="224" customFormat="1" ht="65.25" customHeight="1">
      <c r="A323" s="61">
        <v>15</v>
      </c>
      <c r="B323" s="222" t="s">
        <v>60</v>
      </c>
      <c r="C323" s="64" t="s">
        <v>2427</v>
      </c>
      <c r="D323" s="222" t="s">
        <v>127</v>
      </c>
      <c r="E323" s="63" t="s">
        <v>1471</v>
      </c>
      <c r="F323" s="282" t="s">
        <v>1472</v>
      </c>
      <c r="G323" s="283"/>
      <c r="H323" s="644">
        <v>393000000</v>
      </c>
      <c r="I323" s="724">
        <v>0</v>
      </c>
      <c r="J323" s="644"/>
      <c r="K323" s="644"/>
      <c r="L323" s="644"/>
      <c r="M323" s="644"/>
      <c r="N323" s="644"/>
      <c r="O323" s="644"/>
      <c r="P323" s="426" t="s">
        <v>1473</v>
      </c>
    </row>
    <row r="324" spans="1:16" s="224" customFormat="1" ht="65.25" customHeight="1">
      <c r="A324" s="61">
        <v>16</v>
      </c>
      <c r="B324" s="222" t="s">
        <v>60</v>
      </c>
      <c r="C324" s="64" t="s">
        <v>2428</v>
      </c>
      <c r="D324" s="222" t="s">
        <v>127</v>
      </c>
      <c r="E324" s="63" t="s">
        <v>1471</v>
      </c>
      <c r="F324" s="283">
        <v>43586</v>
      </c>
      <c r="G324" s="283"/>
      <c r="H324" s="725"/>
      <c r="I324" s="644">
        <v>0</v>
      </c>
      <c r="J324" s="644"/>
      <c r="K324" s="644"/>
      <c r="L324" s="644"/>
      <c r="M324" s="644"/>
      <c r="N324" s="644"/>
      <c r="O324" s="644"/>
      <c r="P324" s="427" t="s">
        <v>1474</v>
      </c>
    </row>
    <row r="325" spans="1:16" s="224" customFormat="1" ht="65.25" customHeight="1">
      <c r="A325" s="61">
        <v>17</v>
      </c>
      <c r="B325" s="222" t="s">
        <v>60</v>
      </c>
      <c r="C325" s="64" t="s">
        <v>2429</v>
      </c>
      <c r="D325" s="222" t="s">
        <v>127</v>
      </c>
      <c r="E325" s="63" t="s">
        <v>1471</v>
      </c>
      <c r="F325" s="283">
        <v>43586</v>
      </c>
      <c r="G325" s="283"/>
      <c r="H325" s="725"/>
      <c r="I325" s="644">
        <v>0</v>
      </c>
      <c r="J325" s="644"/>
      <c r="K325" s="644"/>
      <c r="L325" s="644"/>
      <c r="M325" s="644"/>
      <c r="N325" s="644"/>
      <c r="O325" s="644"/>
      <c r="P325" s="427" t="s">
        <v>1475</v>
      </c>
    </row>
    <row r="326" spans="1:16" s="224" customFormat="1" ht="65.25" customHeight="1">
      <c r="A326" s="61">
        <v>18</v>
      </c>
      <c r="B326" s="222" t="s">
        <v>60</v>
      </c>
      <c r="C326" s="64" t="s">
        <v>2430</v>
      </c>
      <c r="D326" s="222" t="s">
        <v>127</v>
      </c>
      <c r="E326" s="63" t="s">
        <v>142</v>
      </c>
      <c r="F326" s="283">
        <v>43586</v>
      </c>
      <c r="G326" s="283"/>
      <c r="H326" s="725"/>
      <c r="I326" s="644">
        <v>0</v>
      </c>
      <c r="J326" s="644"/>
      <c r="K326" s="644"/>
      <c r="L326" s="644"/>
      <c r="M326" s="644"/>
      <c r="N326" s="644"/>
      <c r="O326" s="644"/>
      <c r="P326" s="427" t="s">
        <v>1476</v>
      </c>
    </row>
    <row r="327" spans="1:16" s="224" customFormat="1" ht="65.25" customHeight="1">
      <c r="A327" s="61">
        <v>19</v>
      </c>
      <c r="B327" s="222" t="s">
        <v>60</v>
      </c>
      <c r="C327" s="64" t="s">
        <v>2431</v>
      </c>
      <c r="D327" s="222" t="s">
        <v>127</v>
      </c>
      <c r="E327" s="63" t="s">
        <v>1477</v>
      </c>
      <c r="F327" s="283">
        <v>43556</v>
      </c>
      <c r="G327" s="283"/>
      <c r="H327" s="725"/>
      <c r="I327" s="644">
        <v>0</v>
      </c>
      <c r="J327" s="644"/>
      <c r="K327" s="644"/>
      <c r="L327" s="644"/>
      <c r="M327" s="644"/>
      <c r="N327" s="644"/>
      <c r="O327" s="644"/>
      <c r="P327" s="427" t="s">
        <v>1476</v>
      </c>
    </row>
    <row r="328" spans="1:16" s="224" customFormat="1" ht="65.25" customHeight="1">
      <c r="A328" s="61">
        <v>20</v>
      </c>
      <c r="B328" s="222" t="s">
        <v>60</v>
      </c>
      <c r="C328" s="64" t="s">
        <v>2432</v>
      </c>
      <c r="D328" s="222" t="s">
        <v>127</v>
      </c>
      <c r="E328" s="63" t="s">
        <v>1478</v>
      </c>
      <c r="F328" s="283">
        <v>43466</v>
      </c>
      <c r="G328" s="283"/>
      <c r="H328" s="725"/>
      <c r="I328" s="644">
        <v>0</v>
      </c>
      <c r="J328" s="644"/>
      <c r="K328" s="644"/>
      <c r="L328" s="644"/>
      <c r="M328" s="644"/>
      <c r="N328" s="644"/>
      <c r="O328" s="644"/>
      <c r="P328" s="427" t="s">
        <v>1476</v>
      </c>
    </row>
    <row r="329" spans="1:16" s="224" customFormat="1" ht="65.25" customHeight="1">
      <c r="A329" s="61">
        <v>21</v>
      </c>
      <c r="B329" s="222" t="s">
        <v>60</v>
      </c>
      <c r="C329" s="64" t="s">
        <v>2433</v>
      </c>
      <c r="D329" s="222" t="s">
        <v>127</v>
      </c>
      <c r="E329" s="63" t="s">
        <v>1478</v>
      </c>
      <c r="F329" s="283"/>
      <c r="G329" s="283"/>
      <c r="H329" s="725"/>
      <c r="I329" s="644">
        <v>0</v>
      </c>
      <c r="J329" s="644"/>
      <c r="K329" s="644"/>
      <c r="L329" s="644"/>
      <c r="M329" s="644"/>
      <c r="N329" s="644"/>
      <c r="O329" s="644"/>
      <c r="P329" s="427" t="s">
        <v>1476</v>
      </c>
    </row>
    <row r="330" spans="1:16" s="224" customFormat="1" ht="65.25" customHeight="1">
      <c r="A330" s="61">
        <v>22</v>
      </c>
      <c r="B330" s="222" t="s">
        <v>60</v>
      </c>
      <c r="C330" s="64" t="s">
        <v>2434</v>
      </c>
      <c r="D330" s="222" t="s">
        <v>127</v>
      </c>
      <c r="E330" s="63" t="s">
        <v>1478</v>
      </c>
      <c r="F330" s="283"/>
      <c r="G330" s="283"/>
      <c r="H330" s="725"/>
      <c r="I330" s="644">
        <v>0</v>
      </c>
      <c r="J330" s="644"/>
      <c r="K330" s="644"/>
      <c r="L330" s="644"/>
      <c r="M330" s="644"/>
      <c r="N330" s="644"/>
      <c r="O330" s="644"/>
      <c r="P330" s="427" t="s">
        <v>1476</v>
      </c>
    </row>
    <row r="331" spans="1:16" s="224" customFormat="1" ht="65.25" customHeight="1">
      <c r="A331" s="61">
        <v>23</v>
      </c>
      <c r="B331" s="222" t="s">
        <v>60</v>
      </c>
      <c r="C331" s="64" t="s">
        <v>2435</v>
      </c>
      <c r="D331" s="222" t="s">
        <v>127</v>
      </c>
      <c r="E331" s="63" t="s">
        <v>1478</v>
      </c>
      <c r="F331" s="283">
        <v>43586</v>
      </c>
      <c r="G331" s="283"/>
      <c r="H331" s="725"/>
      <c r="I331" s="644">
        <v>0</v>
      </c>
      <c r="J331" s="644"/>
      <c r="K331" s="644"/>
      <c r="L331" s="644"/>
      <c r="M331" s="644"/>
      <c r="N331" s="644"/>
      <c r="O331" s="644"/>
      <c r="P331" s="427" t="s">
        <v>1476</v>
      </c>
    </row>
    <row r="332" spans="1:16" s="224" customFormat="1" ht="65.25" customHeight="1">
      <c r="A332" s="61">
        <v>24</v>
      </c>
      <c r="B332" s="61" t="s">
        <v>592</v>
      </c>
      <c r="C332" s="64" t="s">
        <v>2436</v>
      </c>
      <c r="D332" s="222" t="s">
        <v>127</v>
      </c>
      <c r="E332" s="63" t="s">
        <v>592</v>
      </c>
      <c r="F332" s="283"/>
      <c r="G332" s="283"/>
      <c r="H332" s="725"/>
      <c r="I332" s="644">
        <v>0</v>
      </c>
      <c r="J332" s="644"/>
      <c r="K332" s="644"/>
      <c r="L332" s="644"/>
      <c r="M332" s="644"/>
      <c r="N332" s="644"/>
      <c r="O332" s="644"/>
      <c r="P332" s="427" t="s">
        <v>1476</v>
      </c>
    </row>
    <row r="333" spans="1:16" s="224" customFormat="1" ht="107.25" customHeight="1">
      <c r="A333" s="61">
        <v>25</v>
      </c>
      <c r="B333" s="63" t="s">
        <v>76</v>
      </c>
      <c r="C333" s="64" t="s">
        <v>2437</v>
      </c>
      <c r="D333" s="222" t="s">
        <v>127</v>
      </c>
      <c r="E333" s="63" t="s">
        <v>1477</v>
      </c>
      <c r="F333" s="283"/>
      <c r="G333" s="283">
        <v>43800</v>
      </c>
      <c r="H333" s="725"/>
      <c r="I333" s="644">
        <v>0</v>
      </c>
      <c r="J333" s="644"/>
      <c r="K333" s="644"/>
      <c r="L333" s="644"/>
      <c r="M333" s="644"/>
      <c r="N333" s="644"/>
      <c r="O333" s="644"/>
      <c r="P333" s="427" t="s">
        <v>1479</v>
      </c>
    </row>
    <row r="334" spans="1:16" s="224" customFormat="1" ht="107.25" customHeight="1">
      <c r="A334" s="61">
        <v>26</v>
      </c>
      <c r="B334" s="61" t="s">
        <v>142</v>
      </c>
      <c r="C334" s="64" t="s">
        <v>2438</v>
      </c>
      <c r="D334" s="222" t="s">
        <v>127</v>
      </c>
      <c r="E334" s="63" t="s">
        <v>1480</v>
      </c>
      <c r="F334" s="283"/>
      <c r="G334" s="283">
        <v>43800</v>
      </c>
      <c r="H334" s="725"/>
      <c r="I334" s="644">
        <v>0</v>
      </c>
      <c r="J334" s="644"/>
      <c r="K334" s="644"/>
      <c r="L334" s="644"/>
      <c r="M334" s="644"/>
      <c r="N334" s="644"/>
      <c r="O334" s="644"/>
      <c r="P334" s="427" t="s">
        <v>1479</v>
      </c>
    </row>
    <row r="335" spans="1:16" s="224" customFormat="1" ht="65.25" customHeight="1">
      <c r="A335" s="61">
        <v>27</v>
      </c>
      <c r="B335" s="63" t="s">
        <v>76</v>
      </c>
      <c r="C335" s="64" t="s">
        <v>2439</v>
      </c>
      <c r="D335" s="222" t="s">
        <v>127</v>
      </c>
      <c r="E335" s="63" t="s">
        <v>1477</v>
      </c>
      <c r="F335" s="283">
        <v>43405</v>
      </c>
      <c r="G335" s="283">
        <v>43466</v>
      </c>
      <c r="H335" s="646">
        <v>67500</v>
      </c>
      <c r="I335" s="644">
        <v>0</v>
      </c>
      <c r="J335" s="644"/>
      <c r="K335" s="644"/>
      <c r="L335" s="644"/>
      <c r="M335" s="644"/>
      <c r="N335" s="644"/>
      <c r="O335" s="644"/>
      <c r="P335" s="426" t="s">
        <v>1481</v>
      </c>
    </row>
    <row r="336" spans="1:16" s="224" customFormat="1" ht="65.25" customHeight="1">
      <c r="A336" s="61">
        <v>28</v>
      </c>
      <c r="B336" s="61" t="s">
        <v>60</v>
      </c>
      <c r="C336" s="64" t="s">
        <v>2440</v>
      </c>
      <c r="D336" s="222" t="s">
        <v>127</v>
      </c>
      <c r="E336" s="63" t="s">
        <v>592</v>
      </c>
      <c r="F336" s="283"/>
      <c r="G336" s="283">
        <v>43466</v>
      </c>
      <c r="H336" s="725"/>
      <c r="I336" s="644">
        <v>0</v>
      </c>
      <c r="J336" s="644"/>
      <c r="K336" s="644"/>
      <c r="L336" s="644"/>
      <c r="M336" s="644"/>
      <c r="N336" s="644"/>
      <c r="O336" s="644"/>
      <c r="P336" s="427" t="s">
        <v>1476</v>
      </c>
    </row>
    <row r="337" spans="1:16" s="224" customFormat="1" ht="65.25" customHeight="1">
      <c r="A337" s="61">
        <v>29</v>
      </c>
      <c r="B337" s="61" t="s">
        <v>60</v>
      </c>
      <c r="C337" s="64" t="s">
        <v>2441</v>
      </c>
      <c r="D337" s="222" t="s">
        <v>127</v>
      </c>
      <c r="E337" s="63" t="s">
        <v>142</v>
      </c>
      <c r="F337" s="283"/>
      <c r="G337" s="283">
        <v>43525</v>
      </c>
      <c r="H337" s="725"/>
      <c r="I337" s="644">
        <v>0</v>
      </c>
      <c r="J337" s="644"/>
      <c r="K337" s="644"/>
      <c r="L337" s="644"/>
      <c r="M337" s="644"/>
      <c r="N337" s="644"/>
      <c r="O337" s="644"/>
      <c r="P337" s="427" t="s">
        <v>1476</v>
      </c>
    </row>
    <row r="338" spans="1:16" s="224" customFormat="1" ht="65.25" customHeight="1">
      <c r="A338" s="61">
        <v>30</v>
      </c>
      <c r="B338" s="61" t="s">
        <v>60</v>
      </c>
      <c r="C338" s="64" t="s">
        <v>2442</v>
      </c>
      <c r="D338" s="222" t="s">
        <v>127</v>
      </c>
      <c r="E338" s="63" t="s">
        <v>1482</v>
      </c>
      <c r="F338" s="283"/>
      <c r="G338" s="283">
        <v>43497</v>
      </c>
      <c r="H338" s="725"/>
      <c r="I338" s="644">
        <v>0</v>
      </c>
      <c r="J338" s="644"/>
      <c r="K338" s="644"/>
      <c r="L338" s="644"/>
      <c r="M338" s="644"/>
      <c r="N338" s="644"/>
      <c r="O338" s="644"/>
      <c r="P338" s="427" t="s">
        <v>1476</v>
      </c>
    </row>
    <row r="339" spans="1:16" s="224" customFormat="1" ht="65.25" customHeight="1">
      <c r="A339" s="61">
        <v>31</v>
      </c>
      <c r="B339" s="61" t="s">
        <v>60</v>
      </c>
      <c r="C339" s="64" t="s">
        <v>2443</v>
      </c>
      <c r="D339" s="222" t="s">
        <v>127</v>
      </c>
      <c r="E339" s="63" t="s">
        <v>1483</v>
      </c>
      <c r="F339" s="283"/>
      <c r="G339" s="283">
        <v>43466</v>
      </c>
      <c r="H339" s="725"/>
      <c r="I339" s="644">
        <v>0</v>
      </c>
      <c r="J339" s="644"/>
      <c r="K339" s="644"/>
      <c r="L339" s="644"/>
      <c r="M339" s="644"/>
      <c r="N339" s="644"/>
      <c r="O339" s="644"/>
      <c r="P339" s="427" t="s">
        <v>1476</v>
      </c>
    </row>
    <row r="340" spans="1:16" s="224" customFormat="1" ht="65.25" customHeight="1">
      <c r="A340" s="61">
        <v>32</v>
      </c>
      <c r="B340" s="61" t="s">
        <v>60</v>
      </c>
      <c r="C340" s="64" t="s">
        <v>2444</v>
      </c>
      <c r="D340" s="222" t="s">
        <v>127</v>
      </c>
      <c r="E340" s="63" t="s">
        <v>1484</v>
      </c>
      <c r="F340" s="283">
        <v>43466</v>
      </c>
      <c r="G340" s="283">
        <v>43800</v>
      </c>
      <c r="H340" s="725"/>
      <c r="I340" s="644">
        <v>0</v>
      </c>
      <c r="J340" s="644"/>
      <c r="K340" s="644"/>
      <c r="L340" s="644"/>
      <c r="M340" s="644"/>
      <c r="N340" s="644"/>
      <c r="O340" s="644"/>
      <c r="P340" s="427" t="s">
        <v>1476</v>
      </c>
    </row>
    <row r="341" spans="1:16" s="224" customFormat="1" ht="65.25" customHeight="1">
      <c r="A341" s="61">
        <v>33</v>
      </c>
      <c r="B341" s="61" t="s">
        <v>60</v>
      </c>
      <c r="C341" s="64" t="s">
        <v>2445</v>
      </c>
      <c r="D341" s="222" t="s">
        <v>127</v>
      </c>
      <c r="E341" s="63" t="s">
        <v>1484</v>
      </c>
      <c r="F341" s="283">
        <v>43586</v>
      </c>
      <c r="G341" s="283">
        <v>43800</v>
      </c>
      <c r="H341" s="725"/>
      <c r="I341" s="644">
        <v>0</v>
      </c>
      <c r="J341" s="644"/>
      <c r="K341" s="644"/>
      <c r="L341" s="644"/>
      <c r="M341" s="644"/>
      <c r="N341" s="644"/>
      <c r="O341" s="644"/>
      <c r="P341" s="427" t="s">
        <v>1476</v>
      </c>
    </row>
    <row r="342" spans="1:16" s="224" customFormat="1" ht="65.25" customHeight="1">
      <c r="A342" s="61">
        <v>34</v>
      </c>
      <c r="B342" s="61" t="s">
        <v>60</v>
      </c>
      <c r="C342" s="64" t="s">
        <v>2446</v>
      </c>
      <c r="D342" s="222" t="s">
        <v>127</v>
      </c>
      <c r="E342" s="63" t="s">
        <v>1471</v>
      </c>
      <c r="F342" s="283">
        <v>43556</v>
      </c>
      <c r="G342" s="283">
        <v>43800</v>
      </c>
      <c r="H342" s="725"/>
      <c r="I342" s="644">
        <v>0</v>
      </c>
      <c r="J342" s="644"/>
      <c r="K342" s="644"/>
      <c r="L342" s="644"/>
      <c r="M342" s="644"/>
      <c r="N342" s="644"/>
      <c r="O342" s="644"/>
      <c r="P342" s="427" t="s">
        <v>1476</v>
      </c>
    </row>
    <row r="343" spans="1:16" s="224" customFormat="1" ht="238.5" customHeight="1">
      <c r="A343" s="61">
        <v>35</v>
      </c>
      <c r="B343" s="61" t="s">
        <v>60</v>
      </c>
      <c r="C343" s="64" t="s">
        <v>2447</v>
      </c>
      <c r="D343" s="222" t="s">
        <v>127</v>
      </c>
      <c r="E343" s="63" t="s">
        <v>1486</v>
      </c>
      <c r="F343" s="424">
        <v>2020</v>
      </c>
      <c r="G343" s="424">
        <v>2020</v>
      </c>
      <c r="H343" s="644">
        <v>800000</v>
      </c>
      <c r="I343" s="644">
        <v>150000</v>
      </c>
      <c r="J343" s="644"/>
      <c r="K343" s="644"/>
      <c r="L343" s="644"/>
      <c r="M343" s="644"/>
      <c r="N343" s="644"/>
      <c r="O343" s="644">
        <v>800000</v>
      </c>
      <c r="P343" s="62" t="s">
        <v>1487</v>
      </c>
    </row>
    <row r="344" spans="1:16" s="224" customFormat="1" ht="238.5" customHeight="1">
      <c r="A344" s="61">
        <v>36</v>
      </c>
      <c r="B344" s="61" t="s">
        <v>60</v>
      </c>
      <c r="C344" s="64" t="s">
        <v>1485</v>
      </c>
      <c r="D344" s="222" t="s">
        <v>127</v>
      </c>
      <c r="E344" s="63" t="s">
        <v>1489</v>
      </c>
      <c r="F344" s="424">
        <v>2020</v>
      </c>
      <c r="G344" s="424">
        <v>2020</v>
      </c>
      <c r="H344" s="644">
        <v>1000000</v>
      </c>
      <c r="I344" s="644">
        <v>184032</v>
      </c>
      <c r="J344" s="644"/>
      <c r="K344" s="644"/>
      <c r="L344" s="644">
        <v>250000</v>
      </c>
      <c r="M344" s="644">
        <v>250000</v>
      </c>
      <c r="N344" s="644">
        <v>250000</v>
      </c>
      <c r="O344" s="644">
        <v>250000</v>
      </c>
      <c r="P344" s="62" t="s">
        <v>1490</v>
      </c>
    </row>
    <row r="345" spans="1:16" s="224" customFormat="1" ht="238.5" customHeight="1">
      <c r="A345" s="61">
        <v>37</v>
      </c>
      <c r="B345" s="61" t="s">
        <v>60</v>
      </c>
      <c r="C345" s="64" t="s">
        <v>1488</v>
      </c>
      <c r="D345" s="222" t="s">
        <v>127</v>
      </c>
      <c r="E345" s="63" t="s">
        <v>1492</v>
      </c>
      <c r="F345" s="424">
        <v>2020</v>
      </c>
      <c r="G345" s="424">
        <v>2020</v>
      </c>
      <c r="H345" s="644">
        <v>500000</v>
      </c>
      <c r="I345" s="644"/>
      <c r="J345" s="644"/>
      <c r="K345" s="644"/>
      <c r="L345" s="644"/>
      <c r="M345" s="644">
        <v>500000</v>
      </c>
      <c r="N345" s="644"/>
      <c r="O345" s="644"/>
      <c r="P345" s="62" t="s">
        <v>1493</v>
      </c>
    </row>
    <row r="346" spans="1:16" s="224" customFormat="1" ht="65.25" customHeight="1">
      <c r="A346" s="61">
        <v>38</v>
      </c>
      <c r="B346" s="61" t="s">
        <v>60</v>
      </c>
      <c r="C346" s="64" t="s">
        <v>1491</v>
      </c>
      <c r="D346" s="222" t="s">
        <v>127</v>
      </c>
      <c r="E346" s="63"/>
      <c r="F346" s="424">
        <v>2019</v>
      </c>
      <c r="G346" s="424">
        <v>2019</v>
      </c>
      <c r="H346" s="644"/>
      <c r="I346" s="644"/>
      <c r="J346" s="644"/>
      <c r="K346" s="644"/>
      <c r="L346" s="644" t="s">
        <v>255</v>
      </c>
      <c r="M346" s="644" t="s">
        <v>255</v>
      </c>
      <c r="N346" s="644" t="s">
        <v>255</v>
      </c>
      <c r="O346" s="644" t="s">
        <v>255</v>
      </c>
      <c r="P346" s="62"/>
    </row>
    <row r="347" spans="1:16" s="224" customFormat="1" ht="65.25" customHeight="1">
      <c r="A347" s="61">
        <v>39</v>
      </c>
      <c r="B347" s="61" t="s">
        <v>60</v>
      </c>
      <c r="C347" s="64" t="s">
        <v>2448</v>
      </c>
      <c r="D347" s="222" t="s">
        <v>127</v>
      </c>
      <c r="E347" s="63"/>
      <c r="F347" s="424">
        <v>2019</v>
      </c>
      <c r="G347" s="424">
        <v>2019</v>
      </c>
      <c r="H347" s="644">
        <v>100000</v>
      </c>
      <c r="I347" s="644"/>
      <c r="J347" s="644">
        <v>100000</v>
      </c>
      <c r="K347" s="644"/>
      <c r="L347" s="644">
        <v>25000</v>
      </c>
      <c r="M347" s="644">
        <v>25000</v>
      </c>
      <c r="N347" s="644">
        <v>25000</v>
      </c>
      <c r="O347" s="644">
        <v>25000</v>
      </c>
      <c r="P347" s="62"/>
    </row>
    <row r="348" spans="1:16" s="224" customFormat="1" ht="65.25" customHeight="1">
      <c r="A348" s="61">
        <v>40</v>
      </c>
      <c r="B348" s="61" t="s">
        <v>60</v>
      </c>
      <c r="C348" s="64" t="s">
        <v>2449</v>
      </c>
      <c r="D348" s="222" t="s">
        <v>127</v>
      </c>
      <c r="E348" s="63"/>
      <c r="F348" s="424">
        <v>2019</v>
      </c>
      <c r="G348" s="424">
        <v>2019</v>
      </c>
      <c r="H348" s="644">
        <v>100000</v>
      </c>
      <c r="I348" s="644"/>
      <c r="J348" s="644">
        <v>100000</v>
      </c>
      <c r="K348" s="644"/>
      <c r="L348" s="644" t="s">
        <v>255</v>
      </c>
      <c r="M348" s="644" t="s">
        <v>255</v>
      </c>
      <c r="N348" s="644">
        <v>100000</v>
      </c>
      <c r="O348" s="644" t="s">
        <v>255</v>
      </c>
      <c r="P348" s="62"/>
    </row>
    <row r="349" spans="1:16" s="224" customFormat="1" ht="65.25" customHeight="1">
      <c r="A349" s="61">
        <v>41</v>
      </c>
      <c r="B349" s="61" t="s">
        <v>60</v>
      </c>
      <c r="C349" s="64" t="s">
        <v>2450</v>
      </c>
      <c r="D349" s="222" t="s">
        <v>127</v>
      </c>
      <c r="E349" s="63"/>
      <c r="F349" s="424">
        <v>2019</v>
      </c>
      <c r="G349" s="424">
        <v>2019</v>
      </c>
      <c r="H349" s="644"/>
      <c r="I349" s="644"/>
      <c r="J349" s="644"/>
      <c r="K349" s="644"/>
      <c r="L349" s="644" t="s">
        <v>255</v>
      </c>
      <c r="M349" s="644" t="s">
        <v>255</v>
      </c>
      <c r="N349" s="644" t="s">
        <v>255</v>
      </c>
      <c r="O349" s="644" t="s">
        <v>255</v>
      </c>
      <c r="P349" s="62"/>
    </row>
    <row r="350" spans="1:16" s="224" customFormat="1" ht="65.25" customHeight="1">
      <c r="A350" s="61">
        <v>42</v>
      </c>
      <c r="B350" s="61" t="s">
        <v>60</v>
      </c>
      <c r="C350" s="64" t="s">
        <v>2451</v>
      </c>
      <c r="D350" s="222" t="s">
        <v>127</v>
      </c>
      <c r="E350" s="63"/>
      <c r="F350" s="424">
        <v>2019</v>
      </c>
      <c r="G350" s="424">
        <v>2019</v>
      </c>
      <c r="H350" s="644"/>
      <c r="I350" s="644"/>
      <c r="J350" s="644"/>
      <c r="K350" s="644"/>
      <c r="L350" s="644" t="s">
        <v>255</v>
      </c>
      <c r="M350" s="644" t="s">
        <v>255</v>
      </c>
      <c r="N350" s="644" t="s">
        <v>255</v>
      </c>
      <c r="O350" s="644"/>
      <c r="P350" s="62"/>
    </row>
    <row r="351" spans="1:16" s="224" customFormat="1" ht="65.25" customHeight="1">
      <c r="A351" s="61">
        <v>43</v>
      </c>
      <c r="B351" s="61" t="s">
        <v>60</v>
      </c>
      <c r="C351" s="64" t="s">
        <v>2452</v>
      </c>
      <c r="D351" s="222" t="s">
        <v>127</v>
      </c>
      <c r="E351" s="63"/>
      <c r="F351" s="424">
        <v>2019</v>
      </c>
      <c r="G351" s="424">
        <v>2019</v>
      </c>
      <c r="H351" s="644">
        <v>100000</v>
      </c>
      <c r="I351" s="644"/>
      <c r="J351" s="644">
        <v>100000</v>
      </c>
      <c r="K351" s="644"/>
      <c r="L351" s="644">
        <v>25000</v>
      </c>
      <c r="M351" s="644">
        <v>25000</v>
      </c>
      <c r="N351" s="644">
        <v>25000</v>
      </c>
      <c r="O351" s="644">
        <v>25000</v>
      </c>
      <c r="P351" s="62"/>
    </row>
    <row r="352" spans="1:16" s="224" customFormat="1" ht="65.25" customHeight="1">
      <c r="A352" s="61">
        <v>44</v>
      </c>
      <c r="B352" s="61" t="s">
        <v>60</v>
      </c>
      <c r="C352" s="64" t="s">
        <v>2453</v>
      </c>
      <c r="D352" s="222" t="s">
        <v>127</v>
      </c>
      <c r="E352" s="63"/>
      <c r="F352" s="424">
        <v>2019</v>
      </c>
      <c r="G352" s="424">
        <v>2019</v>
      </c>
      <c r="H352" s="644">
        <v>200000</v>
      </c>
      <c r="I352" s="644"/>
      <c r="J352" s="644">
        <v>200000</v>
      </c>
      <c r="K352" s="644"/>
      <c r="L352" s="644">
        <v>50000</v>
      </c>
      <c r="M352" s="644">
        <v>50000</v>
      </c>
      <c r="N352" s="644">
        <v>50000</v>
      </c>
      <c r="O352" s="644">
        <v>50000</v>
      </c>
      <c r="P352" s="62"/>
    </row>
    <row r="353" spans="1:16" s="224" customFormat="1" ht="65.25" customHeight="1">
      <c r="A353" s="61">
        <v>45</v>
      </c>
      <c r="B353" s="61" t="s">
        <v>60</v>
      </c>
      <c r="C353" s="64" t="s">
        <v>2454</v>
      </c>
      <c r="D353" s="222" t="s">
        <v>127</v>
      </c>
      <c r="E353" s="63"/>
      <c r="F353" s="424">
        <v>2019</v>
      </c>
      <c r="G353" s="424">
        <v>2019</v>
      </c>
      <c r="H353" s="644"/>
      <c r="I353" s="644"/>
      <c r="J353" s="644"/>
      <c r="K353" s="644"/>
      <c r="L353" s="644" t="s">
        <v>255</v>
      </c>
      <c r="M353" s="644" t="s">
        <v>255</v>
      </c>
      <c r="N353" s="644" t="s">
        <v>255</v>
      </c>
      <c r="O353" s="644" t="s">
        <v>255</v>
      </c>
      <c r="P353" s="62"/>
    </row>
    <row r="354" spans="1:16" s="224" customFormat="1" ht="65.25" customHeight="1">
      <c r="A354" s="61">
        <v>46</v>
      </c>
      <c r="B354" s="61" t="s">
        <v>60</v>
      </c>
      <c r="C354" s="64" t="s">
        <v>2455</v>
      </c>
      <c r="D354" s="222" t="s">
        <v>127</v>
      </c>
      <c r="E354" s="63"/>
      <c r="F354" s="424">
        <v>2019</v>
      </c>
      <c r="G354" s="424">
        <v>2019</v>
      </c>
      <c r="H354" s="644">
        <v>50000</v>
      </c>
      <c r="I354" s="644"/>
      <c r="J354" s="644">
        <v>50000</v>
      </c>
      <c r="K354" s="644"/>
      <c r="L354" s="644">
        <v>20000</v>
      </c>
      <c r="M354" s="644">
        <v>20000</v>
      </c>
      <c r="N354" s="644">
        <v>10000</v>
      </c>
      <c r="O354" s="644" t="s">
        <v>255</v>
      </c>
      <c r="P354" s="62"/>
    </row>
    <row r="355" spans="1:16" s="224" customFormat="1" ht="65.25" customHeight="1">
      <c r="A355" s="61">
        <v>47</v>
      </c>
      <c r="B355" s="61" t="s">
        <v>60</v>
      </c>
      <c r="C355" s="64" t="s">
        <v>2456</v>
      </c>
      <c r="D355" s="222" t="s">
        <v>127</v>
      </c>
      <c r="E355" s="63"/>
      <c r="F355" s="283">
        <v>43570</v>
      </c>
      <c r="G355" s="283">
        <v>43828</v>
      </c>
      <c r="H355" s="644">
        <v>2831405.091</v>
      </c>
      <c r="I355" s="644"/>
      <c r="J355" s="644">
        <v>3550876.49</v>
      </c>
      <c r="K355" s="644"/>
      <c r="L355" s="644"/>
      <c r="M355" s="644"/>
      <c r="N355" s="644"/>
      <c r="O355" s="644"/>
      <c r="P355" s="62"/>
    </row>
    <row r="356" spans="1:16" s="224" customFormat="1" ht="65.25" customHeight="1">
      <c r="A356" s="61">
        <v>48</v>
      </c>
      <c r="B356" s="61" t="s">
        <v>60</v>
      </c>
      <c r="C356" s="64" t="s">
        <v>2457</v>
      </c>
      <c r="D356" s="222" t="s">
        <v>127</v>
      </c>
      <c r="E356" s="63"/>
      <c r="F356" s="283"/>
      <c r="G356" s="283"/>
      <c r="H356" s="644"/>
      <c r="I356" s="644"/>
      <c r="J356" s="644"/>
      <c r="K356" s="644"/>
      <c r="L356" s="644"/>
      <c r="M356" s="644"/>
      <c r="N356" s="644"/>
      <c r="O356" s="644"/>
      <c r="P356" s="62" t="s">
        <v>1494</v>
      </c>
    </row>
    <row r="357" spans="1:16" s="224" customFormat="1" ht="65.25" customHeight="1">
      <c r="A357" s="61">
        <v>49</v>
      </c>
      <c r="B357" s="61" t="s">
        <v>60</v>
      </c>
      <c r="C357" s="64" t="s">
        <v>2458</v>
      </c>
      <c r="D357" s="222" t="s">
        <v>127</v>
      </c>
      <c r="E357" s="63"/>
      <c r="F357" s="283"/>
      <c r="G357" s="283"/>
      <c r="H357" s="644"/>
      <c r="I357" s="644"/>
      <c r="J357" s="644"/>
      <c r="K357" s="644"/>
      <c r="L357" s="644"/>
      <c r="M357" s="644"/>
      <c r="N357" s="644"/>
      <c r="O357" s="644"/>
      <c r="P357" s="62" t="s">
        <v>1494</v>
      </c>
    </row>
    <row r="358" spans="1:16" s="224" customFormat="1" ht="65.25" customHeight="1">
      <c r="A358" s="61">
        <v>50</v>
      </c>
      <c r="B358" s="61" t="s">
        <v>60</v>
      </c>
      <c r="C358" s="64" t="s">
        <v>2459</v>
      </c>
      <c r="D358" s="222" t="s">
        <v>127</v>
      </c>
      <c r="E358" s="63"/>
      <c r="F358" s="283">
        <v>43564</v>
      </c>
      <c r="G358" s="283">
        <v>43828</v>
      </c>
      <c r="H358" s="644">
        <v>923055</v>
      </c>
      <c r="I358" s="644"/>
      <c r="J358" s="644">
        <v>925000</v>
      </c>
      <c r="K358" s="644"/>
      <c r="L358" s="644"/>
      <c r="M358" s="644"/>
      <c r="N358" s="644"/>
      <c r="O358" s="644"/>
      <c r="P358" s="62"/>
    </row>
    <row r="359" spans="1:16" s="224" customFormat="1" ht="65.25" customHeight="1" thickBot="1">
      <c r="A359" s="225">
        <v>51</v>
      </c>
      <c r="B359" s="225" t="s">
        <v>60</v>
      </c>
      <c r="C359" s="261" t="s">
        <v>2460</v>
      </c>
      <c r="D359" s="289" t="s">
        <v>127</v>
      </c>
      <c r="E359" s="65"/>
      <c r="F359" s="286">
        <v>43566</v>
      </c>
      <c r="G359" s="286">
        <v>43815</v>
      </c>
      <c r="H359" s="645">
        <v>1094450</v>
      </c>
      <c r="I359" s="645"/>
      <c r="J359" s="645">
        <v>1100000</v>
      </c>
      <c r="K359" s="645"/>
      <c r="L359" s="645"/>
      <c r="M359" s="645"/>
      <c r="N359" s="645"/>
      <c r="O359" s="645"/>
      <c r="P359" s="262"/>
    </row>
    <row r="360" spans="1:16" s="32" customFormat="1" ht="49.5" customHeight="1" thickBot="1">
      <c r="A360" s="858" t="s">
        <v>31</v>
      </c>
      <c r="B360" s="859"/>
      <c r="C360" s="859"/>
      <c r="D360" s="859"/>
      <c r="E360" s="859"/>
      <c r="F360" s="859"/>
      <c r="G360" s="860"/>
      <c r="H360" s="733">
        <f t="shared" ref="H360:O360" si="2">SUM(H309:H359)</f>
        <v>503171938.86659998</v>
      </c>
      <c r="I360" s="733">
        <f t="shared" si="2"/>
        <v>27303241.080000002</v>
      </c>
      <c r="J360" s="733">
        <f t="shared" si="2"/>
        <v>81562146.180000007</v>
      </c>
      <c r="K360" s="733">
        <f t="shared" si="2"/>
        <v>5463077.25</v>
      </c>
      <c r="L360" s="733">
        <f t="shared" si="2"/>
        <v>17772624.789999999</v>
      </c>
      <c r="M360" s="733">
        <f t="shared" si="2"/>
        <v>23081146.110000003</v>
      </c>
      <c r="N360" s="733">
        <f t="shared" si="2"/>
        <v>22258123.059999999</v>
      </c>
      <c r="O360" s="733">
        <f t="shared" si="2"/>
        <v>20068041.960000001</v>
      </c>
      <c r="P360" s="51"/>
    </row>
    <row r="361" spans="1:16" ht="15.75" thickBot="1">
      <c r="A361" s="855"/>
      <c r="B361" s="856"/>
      <c r="C361" s="856"/>
      <c r="D361" s="856"/>
      <c r="E361" s="856"/>
      <c r="F361" s="856"/>
      <c r="G361" s="856"/>
      <c r="H361" s="856"/>
      <c r="I361" s="856"/>
      <c r="J361" s="856"/>
      <c r="K361" s="856"/>
      <c r="L361" s="856"/>
      <c r="M361" s="856"/>
      <c r="N361" s="856"/>
      <c r="O361" s="856"/>
      <c r="P361" s="857"/>
    </row>
    <row r="362" spans="1:16" ht="54" customHeight="1" thickBot="1">
      <c r="A362" s="781" t="s">
        <v>1496</v>
      </c>
      <c r="B362" s="782"/>
      <c r="C362" s="782"/>
      <c r="D362" s="782"/>
      <c r="E362" s="782"/>
      <c r="F362" s="782"/>
      <c r="G362" s="782"/>
      <c r="H362" s="782"/>
      <c r="I362" s="782"/>
      <c r="J362" s="782"/>
      <c r="K362" s="782"/>
      <c r="L362" s="782"/>
      <c r="M362" s="782"/>
      <c r="N362" s="782"/>
      <c r="O362" s="782"/>
      <c r="P362" s="783"/>
    </row>
    <row r="363" spans="1:16" s="224" customFormat="1" ht="63.75" customHeight="1">
      <c r="A363" s="222">
        <v>1</v>
      </c>
      <c r="B363" s="292" t="s">
        <v>60</v>
      </c>
      <c r="C363" s="288" t="s">
        <v>1498</v>
      </c>
      <c r="D363" s="222" t="s">
        <v>357</v>
      </c>
      <c r="E363" s="255" t="s">
        <v>1497</v>
      </c>
      <c r="F363" s="279">
        <v>43525</v>
      </c>
      <c r="G363" s="279">
        <v>43830</v>
      </c>
      <c r="H363" s="648">
        <v>1081030.6000000001</v>
      </c>
      <c r="I363" s="648">
        <v>234596.1</v>
      </c>
      <c r="J363" s="648"/>
      <c r="K363" s="648"/>
      <c r="L363" s="648"/>
      <c r="M363" s="648"/>
      <c r="N363" s="648"/>
      <c r="O363" s="648"/>
      <c r="P363" s="288"/>
    </row>
    <row r="364" spans="1:16" s="224" customFormat="1" ht="63.75" customHeight="1">
      <c r="A364" s="61">
        <v>2</v>
      </c>
      <c r="B364" s="292" t="s">
        <v>60</v>
      </c>
      <c r="C364" s="62" t="s">
        <v>1500</v>
      </c>
      <c r="D364" s="222" t="s">
        <v>357</v>
      </c>
      <c r="E364" s="63" t="s">
        <v>1499</v>
      </c>
      <c r="F364" s="283">
        <v>43560</v>
      </c>
      <c r="G364" s="283">
        <v>43830</v>
      </c>
      <c r="H364" s="644">
        <v>829800</v>
      </c>
      <c r="I364" s="644">
        <v>148300</v>
      </c>
      <c r="J364" s="644"/>
      <c r="K364" s="644"/>
      <c r="L364" s="644"/>
      <c r="M364" s="644"/>
      <c r="N364" s="644"/>
      <c r="O364" s="644"/>
      <c r="P364" s="62"/>
    </row>
    <row r="365" spans="1:16" s="224" customFormat="1" ht="63.75" customHeight="1">
      <c r="A365" s="61">
        <v>3</v>
      </c>
      <c r="B365" s="292" t="s">
        <v>60</v>
      </c>
      <c r="C365" s="62" t="s">
        <v>1501</v>
      </c>
      <c r="D365" s="222" t="s">
        <v>357</v>
      </c>
      <c r="E365" s="63" t="s">
        <v>1497</v>
      </c>
      <c r="F365" s="283">
        <v>43584</v>
      </c>
      <c r="G365" s="283">
        <v>43830</v>
      </c>
      <c r="H365" s="644">
        <v>732635</v>
      </c>
      <c r="I365" s="644"/>
      <c r="J365" s="644"/>
      <c r="K365" s="644"/>
      <c r="L365" s="644"/>
      <c r="M365" s="644"/>
      <c r="N365" s="644"/>
      <c r="O365" s="644"/>
      <c r="P365" s="62"/>
    </row>
    <row r="366" spans="1:16" s="224" customFormat="1" ht="63.75" customHeight="1">
      <c r="A366" s="61">
        <v>4</v>
      </c>
      <c r="B366" s="292" t="s">
        <v>60</v>
      </c>
      <c r="C366" s="62" t="s">
        <v>1502</v>
      </c>
      <c r="D366" s="222" t="s">
        <v>357</v>
      </c>
      <c r="E366" s="63" t="s">
        <v>1327</v>
      </c>
      <c r="F366" s="283">
        <v>43271</v>
      </c>
      <c r="G366" s="283">
        <v>43646</v>
      </c>
      <c r="H366" s="644">
        <v>15280620</v>
      </c>
      <c r="I366" s="644">
        <v>13258452.68</v>
      </c>
      <c r="J366" s="644"/>
      <c r="K366" s="644"/>
      <c r="L366" s="644"/>
      <c r="M366" s="644"/>
      <c r="N366" s="644"/>
      <c r="O366" s="644"/>
      <c r="P366" s="62" t="s">
        <v>1503</v>
      </c>
    </row>
    <row r="367" spans="1:16" s="224" customFormat="1" ht="63.75" customHeight="1">
      <c r="A367" s="61">
        <v>5</v>
      </c>
      <c r="B367" s="292" t="s">
        <v>60</v>
      </c>
      <c r="C367" s="62" t="s">
        <v>1504</v>
      </c>
      <c r="D367" s="222" t="s">
        <v>357</v>
      </c>
      <c r="E367" s="63" t="s">
        <v>1505</v>
      </c>
      <c r="F367" s="283">
        <v>43269</v>
      </c>
      <c r="G367" s="283">
        <v>43616</v>
      </c>
      <c r="H367" s="644">
        <v>2425533.58</v>
      </c>
      <c r="I367" s="644">
        <v>2293943.04</v>
      </c>
      <c r="J367" s="644"/>
      <c r="K367" s="644"/>
      <c r="L367" s="644"/>
      <c r="M367" s="644"/>
      <c r="N367" s="644"/>
      <c r="O367" s="644"/>
      <c r="P367" s="62" t="s">
        <v>1503</v>
      </c>
    </row>
    <row r="368" spans="1:16" s="224" customFormat="1" ht="63.75" customHeight="1">
      <c r="A368" s="61">
        <v>6</v>
      </c>
      <c r="B368" s="63" t="s">
        <v>76</v>
      </c>
      <c r="C368" s="62" t="s">
        <v>1506</v>
      </c>
      <c r="D368" s="222" t="s">
        <v>357</v>
      </c>
      <c r="E368" s="63" t="s">
        <v>1507</v>
      </c>
      <c r="F368" s="283">
        <v>43277</v>
      </c>
      <c r="G368" s="283">
        <v>43585</v>
      </c>
      <c r="H368" s="644">
        <v>3085271.55</v>
      </c>
      <c r="I368" s="644">
        <v>3085271.52</v>
      </c>
      <c r="J368" s="644"/>
      <c r="K368" s="644"/>
      <c r="L368" s="644"/>
      <c r="M368" s="644"/>
      <c r="N368" s="644"/>
      <c r="O368" s="644"/>
      <c r="P368" s="62" t="s">
        <v>1508</v>
      </c>
    </row>
    <row r="369" spans="1:16" s="224" customFormat="1" ht="63.75" customHeight="1">
      <c r="A369" s="61">
        <v>7</v>
      </c>
      <c r="B369" s="61" t="s">
        <v>60</v>
      </c>
      <c r="C369" s="62" t="s">
        <v>1509</v>
      </c>
      <c r="D369" s="222" t="s">
        <v>357</v>
      </c>
      <c r="E369" s="63" t="s">
        <v>1510</v>
      </c>
      <c r="F369" s="283">
        <v>43497</v>
      </c>
      <c r="G369" s="283">
        <v>43830</v>
      </c>
      <c r="H369" s="644">
        <v>1137464</v>
      </c>
      <c r="I369" s="644">
        <v>502540</v>
      </c>
      <c r="J369" s="644"/>
      <c r="K369" s="644"/>
      <c r="L369" s="644"/>
      <c r="M369" s="644"/>
      <c r="N369" s="644"/>
      <c r="O369" s="644"/>
      <c r="P369" s="62" t="s">
        <v>1503</v>
      </c>
    </row>
    <row r="370" spans="1:16" s="224" customFormat="1" ht="63.75" customHeight="1">
      <c r="A370" s="61">
        <v>8</v>
      </c>
      <c r="B370" s="61" t="s">
        <v>60</v>
      </c>
      <c r="C370" s="62" t="s">
        <v>1511</v>
      </c>
      <c r="D370" s="222" t="s">
        <v>357</v>
      </c>
      <c r="E370" s="63" t="s">
        <v>1327</v>
      </c>
      <c r="F370" s="283">
        <v>43560</v>
      </c>
      <c r="G370" s="283">
        <v>43830</v>
      </c>
      <c r="H370" s="644">
        <v>640000</v>
      </c>
      <c r="I370" s="644"/>
      <c r="J370" s="644"/>
      <c r="K370" s="644"/>
      <c r="L370" s="644"/>
      <c r="M370" s="644"/>
      <c r="N370" s="644"/>
      <c r="O370" s="644"/>
      <c r="P370" s="62" t="s">
        <v>1503</v>
      </c>
    </row>
    <row r="371" spans="1:16" s="224" customFormat="1" ht="63.75" customHeight="1">
      <c r="A371" s="61">
        <v>9</v>
      </c>
      <c r="B371" s="61" t="s">
        <v>60</v>
      </c>
      <c r="C371" s="62" t="s">
        <v>1512</v>
      </c>
      <c r="D371" s="222" t="s">
        <v>357</v>
      </c>
      <c r="E371" s="63" t="s">
        <v>1326</v>
      </c>
      <c r="F371" s="283">
        <v>2019</v>
      </c>
      <c r="G371" s="283">
        <v>2019</v>
      </c>
      <c r="H371" s="644">
        <v>37000</v>
      </c>
      <c r="I371" s="644">
        <v>0</v>
      </c>
      <c r="J371" s="644"/>
      <c r="K371" s="644"/>
      <c r="L371" s="644"/>
      <c r="M371" s="644"/>
      <c r="N371" s="644"/>
      <c r="O371" s="644"/>
      <c r="P371" s="62" t="s">
        <v>80</v>
      </c>
    </row>
    <row r="372" spans="1:16" s="224" customFormat="1" ht="63.75" customHeight="1">
      <c r="A372" s="61">
        <v>10</v>
      </c>
      <c r="B372" s="293" t="s">
        <v>60</v>
      </c>
      <c r="C372" s="62" t="s">
        <v>1513</v>
      </c>
      <c r="D372" s="222" t="s">
        <v>357</v>
      </c>
      <c r="E372" s="63" t="s">
        <v>1497</v>
      </c>
      <c r="F372" s="283">
        <v>2019</v>
      </c>
      <c r="G372" s="283">
        <v>2019</v>
      </c>
      <c r="H372" s="644">
        <v>4000</v>
      </c>
      <c r="I372" s="644">
        <v>400</v>
      </c>
      <c r="J372" s="644"/>
      <c r="K372" s="644"/>
      <c r="L372" s="644"/>
      <c r="M372" s="644"/>
      <c r="N372" s="644"/>
      <c r="O372" s="644"/>
      <c r="P372" s="62" t="s">
        <v>80</v>
      </c>
    </row>
    <row r="373" spans="1:16" s="224" customFormat="1" ht="63.75" customHeight="1">
      <c r="A373" s="61">
        <v>11</v>
      </c>
      <c r="B373" s="293" t="s">
        <v>60</v>
      </c>
      <c r="C373" s="62" t="s">
        <v>1514</v>
      </c>
      <c r="D373" s="222" t="s">
        <v>357</v>
      </c>
      <c r="E373" s="63" t="s">
        <v>1326</v>
      </c>
      <c r="F373" s="283">
        <v>2019</v>
      </c>
      <c r="G373" s="283">
        <v>2019</v>
      </c>
      <c r="H373" s="644">
        <v>87750</v>
      </c>
      <c r="I373" s="644">
        <v>0</v>
      </c>
      <c r="J373" s="644"/>
      <c r="K373" s="644"/>
      <c r="L373" s="644"/>
      <c r="M373" s="644"/>
      <c r="N373" s="644"/>
      <c r="O373" s="644"/>
      <c r="P373" s="62" t="s">
        <v>80</v>
      </c>
    </row>
    <row r="374" spans="1:16" s="224" customFormat="1" ht="63.75" customHeight="1">
      <c r="A374" s="61">
        <v>12</v>
      </c>
      <c r="B374" s="293" t="s">
        <v>60</v>
      </c>
      <c r="C374" s="62" t="s">
        <v>1515</v>
      </c>
      <c r="D374" s="222" t="s">
        <v>357</v>
      </c>
      <c r="E374" s="63" t="s">
        <v>1326</v>
      </c>
      <c r="F374" s="283">
        <v>43292</v>
      </c>
      <c r="G374" s="283">
        <v>2019</v>
      </c>
      <c r="H374" s="644">
        <v>59240.25</v>
      </c>
      <c r="I374" s="644">
        <v>0</v>
      </c>
      <c r="J374" s="644"/>
      <c r="K374" s="644"/>
      <c r="L374" s="644"/>
      <c r="M374" s="644"/>
      <c r="N374" s="644"/>
      <c r="O374" s="644"/>
      <c r="P374" s="62" t="s">
        <v>80</v>
      </c>
    </row>
    <row r="375" spans="1:16" s="224" customFormat="1" ht="63.75" customHeight="1">
      <c r="A375" s="61">
        <v>13</v>
      </c>
      <c r="B375" s="293" t="s">
        <v>60</v>
      </c>
      <c r="C375" s="62" t="s">
        <v>1516</v>
      </c>
      <c r="D375" s="222" t="s">
        <v>357</v>
      </c>
      <c r="E375" s="63" t="s">
        <v>1326</v>
      </c>
      <c r="F375" s="283">
        <v>43657</v>
      </c>
      <c r="G375" s="283">
        <v>2019</v>
      </c>
      <c r="H375" s="644">
        <v>44965</v>
      </c>
      <c r="I375" s="644">
        <v>5378.5</v>
      </c>
      <c r="J375" s="644"/>
      <c r="K375" s="644"/>
      <c r="L375" s="644"/>
      <c r="M375" s="644"/>
      <c r="N375" s="644"/>
      <c r="O375" s="644"/>
      <c r="P375" s="62" t="s">
        <v>80</v>
      </c>
    </row>
    <row r="376" spans="1:16" s="224" customFormat="1" ht="63.75" customHeight="1">
      <c r="A376" s="61">
        <v>14</v>
      </c>
      <c r="B376" s="293" t="s">
        <v>60</v>
      </c>
      <c r="C376" s="62" t="s">
        <v>1517</v>
      </c>
      <c r="D376" s="222" t="s">
        <v>357</v>
      </c>
      <c r="E376" s="63" t="s">
        <v>1497</v>
      </c>
      <c r="F376" s="283">
        <v>43191</v>
      </c>
      <c r="G376" s="283">
        <v>44196</v>
      </c>
      <c r="H376" s="644">
        <v>45952500</v>
      </c>
      <c r="I376" s="644">
        <v>12722181.880000001</v>
      </c>
      <c r="J376" s="644"/>
      <c r="K376" s="644"/>
      <c r="L376" s="644"/>
      <c r="M376" s="644"/>
      <c r="N376" s="644"/>
      <c r="O376" s="644"/>
      <c r="P376" s="62" t="s">
        <v>80</v>
      </c>
    </row>
    <row r="377" spans="1:16" s="224" customFormat="1" ht="63.75" customHeight="1">
      <c r="A377" s="61">
        <v>15</v>
      </c>
      <c r="B377" s="293" t="s">
        <v>60</v>
      </c>
      <c r="C377" s="62" t="s">
        <v>1518</v>
      </c>
      <c r="D377" s="222" t="s">
        <v>357</v>
      </c>
      <c r="E377" s="63" t="s">
        <v>1468</v>
      </c>
      <c r="F377" s="283">
        <v>43305</v>
      </c>
      <c r="G377" s="283" t="s">
        <v>1519</v>
      </c>
      <c r="H377" s="644" t="s">
        <v>1520</v>
      </c>
      <c r="I377" s="644"/>
      <c r="J377" s="644"/>
      <c r="K377" s="644"/>
      <c r="L377" s="644"/>
      <c r="M377" s="644"/>
      <c r="N377" s="644"/>
      <c r="O377" s="644"/>
      <c r="P377" s="62" t="s">
        <v>80</v>
      </c>
    </row>
    <row r="378" spans="1:16" s="224" customFormat="1" ht="63.75" customHeight="1">
      <c r="A378" s="61">
        <v>16</v>
      </c>
      <c r="B378" s="293" t="s">
        <v>60</v>
      </c>
      <c r="C378" s="62" t="s">
        <v>1521</v>
      </c>
      <c r="D378" s="222" t="s">
        <v>357</v>
      </c>
      <c r="E378" s="63" t="s">
        <v>1497</v>
      </c>
      <c r="F378" s="283">
        <v>43010</v>
      </c>
      <c r="G378" s="283">
        <v>43739</v>
      </c>
      <c r="H378" s="644" t="s">
        <v>1533</v>
      </c>
      <c r="I378" s="644"/>
      <c r="J378" s="644"/>
      <c r="K378" s="644"/>
      <c r="L378" s="644"/>
      <c r="M378" s="644"/>
      <c r="N378" s="644"/>
      <c r="O378" s="644"/>
      <c r="P378" s="62" t="s">
        <v>80</v>
      </c>
    </row>
    <row r="379" spans="1:16" s="224" customFormat="1" ht="63.75" customHeight="1">
      <c r="A379" s="61">
        <v>17</v>
      </c>
      <c r="B379" s="293" t="s">
        <v>76</v>
      </c>
      <c r="C379" s="62" t="s">
        <v>1523</v>
      </c>
      <c r="D379" s="222" t="s">
        <v>357</v>
      </c>
      <c r="E379" s="63" t="s">
        <v>1522</v>
      </c>
      <c r="F379" s="283">
        <v>43466</v>
      </c>
      <c r="G379" s="283">
        <v>43830</v>
      </c>
      <c r="H379" s="644">
        <v>2102750</v>
      </c>
      <c r="I379" s="644">
        <v>1676225</v>
      </c>
      <c r="J379" s="644">
        <v>4502000</v>
      </c>
      <c r="K379" s="644"/>
      <c r="L379" s="644"/>
      <c r="M379" s="644"/>
      <c r="N379" s="644"/>
      <c r="O379" s="644"/>
      <c r="P379" s="62"/>
    </row>
    <row r="380" spans="1:16" s="224" customFormat="1" ht="63.75" customHeight="1">
      <c r="A380" s="61">
        <v>18</v>
      </c>
      <c r="B380" s="293" t="s">
        <v>76</v>
      </c>
      <c r="C380" s="62" t="s">
        <v>1534</v>
      </c>
      <c r="D380" s="222" t="s">
        <v>357</v>
      </c>
      <c r="E380" s="63" t="s">
        <v>1522</v>
      </c>
      <c r="F380" s="283">
        <v>43466</v>
      </c>
      <c r="G380" s="283">
        <v>43830</v>
      </c>
      <c r="H380" s="644">
        <v>1396796</v>
      </c>
      <c r="I380" s="644">
        <v>717506</v>
      </c>
      <c r="J380" s="644">
        <v>2750000</v>
      </c>
      <c r="K380" s="644"/>
      <c r="L380" s="644"/>
      <c r="M380" s="644"/>
      <c r="N380" s="644"/>
      <c r="O380" s="644"/>
      <c r="P380" s="62"/>
    </row>
    <row r="381" spans="1:16" s="224" customFormat="1" ht="63.75" customHeight="1">
      <c r="A381" s="61">
        <v>21</v>
      </c>
      <c r="B381" s="293" t="s">
        <v>76</v>
      </c>
      <c r="C381" s="62" t="s">
        <v>1524</v>
      </c>
      <c r="D381" s="222" t="s">
        <v>357</v>
      </c>
      <c r="E381" s="63" t="s">
        <v>1522</v>
      </c>
      <c r="F381" s="283">
        <v>43758</v>
      </c>
      <c r="G381" s="283">
        <v>43765</v>
      </c>
      <c r="H381" s="644">
        <v>316925</v>
      </c>
      <c r="I381" s="644">
        <v>0</v>
      </c>
      <c r="J381" s="644">
        <v>600000</v>
      </c>
      <c r="K381" s="644"/>
      <c r="L381" s="644"/>
      <c r="M381" s="644"/>
      <c r="N381" s="644"/>
      <c r="O381" s="644"/>
      <c r="P381" s="62"/>
    </row>
    <row r="382" spans="1:16" s="224" customFormat="1" ht="63.75" customHeight="1">
      <c r="A382" s="61">
        <v>19</v>
      </c>
      <c r="B382" s="293" t="s">
        <v>142</v>
      </c>
      <c r="C382" s="62" t="s">
        <v>1525</v>
      </c>
      <c r="D382" s="222" t="s">
        <v>357</v>
      </c>
      <c r="E382" s="63" t="s">
        <v>1326</v>
      </c>
      <c r="F382" s="283">
        <v>43465</v>
      </c>
      <c r="G382" s="283">
        <v>43494</v>
      </c>
      <c r="H382" s="644">
        <v>184050</v>
      </c>
      <c r="I382" s="644">
        <v>191093.9</v>
      </c>
      <c r="J382" s="644">
        <v>290000</v>
      </c>
      <c r="K382" s="644"/>
      <c r="L382" s="644"/>
      <c r="M382" s="644"/>
      <c r="N382" s="644"/>
      <c r="O382" s="644"/>
      <c r="P382" s="62"/>
    </row>
    <row r="383" spans="1:16" s="224" customFormat="1" ht="63.75" customHeight="1">
      <c r="A383" s="61">
        <v>20</v>
      </c>
      <c r="B383" s="293" t="s">
        <v>142</v>
      </c>
      <c r="C383" s="62" t="s">
        <v>1526</v>
      </c>
      <c r="D383" s="222" t="s">
        <v>357</v>
      </c>
      <c r="E383" s="63" t="s">
        <v>1326</v>
      </c>
      <c r="F383" s="283">
        <v>43466</v>
      </c>
      <c r="G383" s="283">
        <v>43503</v>
      </c>
      <c r="H383" s="644">
        <v>383525</v>
      </c>
      <c r="I383" s="644">
        <v>383525</v>
      </c>
      <c r="J383" s="644">
        <v>436487.35</v>
      </c>
      <c r="K383" s="644"/>
      <c r="L383" s="644"/>
      <c r="M383" s="644"/>
      <c r="N383" s="644"/>
      <c r="O383" s="644"/>
      <c r="P383" s="62"/>
    </row>
    <row r="384" spans="1:16" s="224" customFormat="1" ht="63.75" customHeight="1">
      <c r="A384" s="61">
        <v>22</v>
      </c>
      <c r="B384" s="293" t="s">
        <v>60</v>
      </c>
      <c r="C384" s="62" t="s">
        <v>1527</v>
      </c>
      <c r="D384" s="222" t="s">
        <v>357</v>
      </c>
      <c r="E384" s="63" t="s">
        <v>1326</v>
      </c>
      <c r="F384" s="283">
        <v>2019</v>
      </c>
      <c r="G384" s="283">
        <v>2019</v>
      </c>
      <c r="H384" s="644">
        <v>388500</v>
      </c>
      <c r="I384" s="644">
        <v>250000</v>
      </c>
      <c r="J384" s="644"/>
      <c r="K384" s="644"/>
      <c r="L384" s="644"/>
      <c r="M384" s="644"/>
      <c r="N384" s="644"/>
      <c r="O384" s="644"/>
      <c r="P384" s="62" t="s">
        <v>1528</v>
      </c>
    </row>
    <row r="385" spans="1:17" s="224" customFormat="1" ht="63.75" customHeight="1">
      <c r="A385" s="61">
        <v>23</v>
      </c>
      <c r="B385" s="293" t="s">
        <v>60</v>
      </c>
      <c r="C385" s="62" t="s">
        <v>1529</v>
      </c>
      <c r="D385" s="222" t="s">
        <v>357</v>
      </c>
      <c r="E385" s="63" t="s">
        <v>1326</v>
      </c>
      <c r="F385" s="283">
        <v>2019</v>
      </c>
      <c r="G385" s="283">
        <v>2019</v>
      </c>
      <c r="H385" s="644">
        <v>415000</v>
      </c>
      <c r="I385" s="644">
        <v>182434</v>
      </c>
      <c r="J385" s="644"/>
      <c r="K385" s="644"/>
      <c r="L385" s="644"/>
      <c r="M385" s="644"/>
      <c r="N385" s="644"/>
      <c r="O385" s="644"/>
      <c r="P385" s="62" t="s">
        <v>1528</v>
      </c>
    </row>
    <row r="386" spans="1:17" s="224" customFormat="1" ht="63.75" customHeight="1">
      <c r="A386" s="61">
        <v>24</v>
      </c>
      <c r="B386" s="293" t="s">
        <v>60</v>
      </c>
      <c r="C386" s="62" t="s">
        <v>1530</v>
      </c>
      <c r="D386" s="222" t="s">
        <v>357</v>
      </c>
      <c r="E386" s="63" t="s">
        <v>1326</v>
      </c>
      <c r="F386" s="283">
        <v>2019</v>
      </c>
      <c r="G386" s="283">
        <v>2019</v>
      </c>
      <c r="H386" s="644">
        <v>548388</v>
      </c>
      <c r="I386" s="644">
        <v>169437.28</v>
      </c>
      <c r="J386" s="644"/>
      <c r="K386" s="644"/>
      <c r="L386" s="644"/>
      <c r="M386" s="644"/>
      <c r="N386" s="644"/>
      <c r="O386" s="644"/>
      <c r="P386" s="62" t="s">
        <v>1528</v>
      </c>
    </row>
    <row r="387" spans="1:17" s="224" customFormat="1" ht="63.75" customHeight="1">
      <c r="A387" s="61">
        <v>25</v>
      </c>
      <c r="B387" s="293" t="s">
        <v>142</v>
      </c>
      <c r="C387" s="62" t="s">
        <v>1531</v>
      </c>
      <c r="D387" s="222" t="s">
        <v>357</v>
      </c>
      <c r="E387" s="63" t="s">
        <v>1326</v>
      </c>
      <c r="F387" s="283">
        <v>2019</v>
      </c>
      <c r="G387" s="283">
        <v>2019</v>
      </c>
      <c r="H387" s="644">
        <v>205950</v>
      </c>
      <c r="I387" s="644"/>
      <c r="J387" s="644"/>
      <c r="K387" s="644"/>
      <c r="L387" s="644"/>
      <c r="M387" s="644"/>
      <c r="N387" s="644"/>
      <c r="O387" s="644"/>
      <c r="P387" s="62" t="s">
        <v>1528</v>
      </c>
    </row>
    <row r="388" spans="1:17" s="224" customFormat="1" ht="63.75" customHeight="1" thickBot="1">
      <c r="A388" s="225">
        <v>26</v>
      </c>
      <c r="B388" s="403" t="s">
        <v>60</v>
      </c>
      <c r="C388" s="262" t="s">
        <v>1532</v>
      </c>
      <c r="D388" s="289" t="s">
        <v>357</v>
      </c>
      <c r="E388" s="65" t="s">
        <v>1326</v>
      </c>
      <c r="F388" s="286">
        <v>2018</v>
      </c>
      <c r="G388" s="286">
        <v>2019</v>
      </c>
      <c r="H388" s="645">
        <v>249800</v>
      </c>
      <c r="I388" s="645">
        <v>234343.63</v>
      </c>
      <c r="J388" s="645"/>
      <c r="K388" s="645"/>
      <c r="L388" s="645"/>
      <c r="M388" s="645"/>
      <c r="N388" s="645"/>
      <c r="O388" s="645"/>
      <c r="P388" s="262" t="s">
        <v>1508</v>
      </c>
    </row>
    <row r="389" spans="1:17" s="52" customFormat="1" ht="54" customHeight="1" thickBot="1">
      <c r="A389" s="858" t="s">
        <v>31</v>
      </c>
      <c r="B389" s="859"/>
      <c r="C389" s="859"/>
      <c r="D389" s="859"/>
      <c r="E389" s="859"/>
      <c r="F389" s="859"/>
      <c r="G389" s="860"/>
      <c r="H389" s="733">
        <f>SUM(H363:H388)</f>
        <v>77589493.980000004</v>
      </c>
      <c r="I389" s="744">
        <f>SUM(I363:I388)</f>
        <v>36055628.530000001</v>
      </c>
      <c r="J389" s="733">
        <f>SUM(J363:J388)</f>
        <v>8578487.3499999996</v>
      </c>
      <c r="K389" s="733"/>
      <c r="L389" s="733"/>
      <c r="M389" s="733"/>
      <c r="N389" s="733"/>
      <c r="O389" s="733"/>
      <c r="P389" s="756"/>
    </row>
    <row r="390" spans="1:17" ht="15.75" thickBot="1">
      <c r="A390" s="855"/>
      <c r="B390" s="856"/>
      <c r="C390" s="856"/>
      <c r="D390" s="856"/>
      <c r="E390" s="856"/>
      <c r="F390" s="856"/>
      <c r="G390" s="856"/>
      <c r="H390" s="856"/>
      <c r="I390" s="856"/>
      <c r="J390" s="856"/>
      <c r="K390" s="856"/>
      <c r="L390" s="856"/>
      <c r="M390" s="856"/>
      <c r="N390" s="856"/>
      <c r="O390" s="856"/>
      <c r="P390" s="857"/>
    </row>
    <row r="391" spans="1:17" ht="50.25" customHeight="1" thickBot="1">
      <c r="A391" s="891" t="s">
        <v>1535</v>
      </c>
      <c r="B391" s="892"/>
      <c r="C391" s="892"/>
      <c r="D391" s="892"/>
      <c r="E391" s="892"/>
      <c r="F391" s="892"/>
      <c r="G391" s="892"/>
      <c r="H391" s="892"/>
      <c r="I391" s="892"/>
      <c r="J391" s="892"/>
      <c r="K391" s="892"/>
      <c r="L391" s="892"/>
      <c r="M391" s="892"/>
      <c r="N391" s="892"/>
      <c r="O391" s="892"/>
      <c r="P391" s="893"/>
    </row>
    <row r="392" spans="1:17" s="69" customFormat="1" ht="42" customHeight="1" thickBot="1">
      <c r="A392" s="428">
        <v>1</v>
      </c>
      <c r="B392" s="429" t="s">
        <v>60</v>
      </c>
      <c r="C392" s="430" t="s">
        <v>1536</v>
      </c>
      <c r="D392" s="431" t="s">
        <v>794</v>
      </c>
      <c r="E392" s="431" t="s">
        <v>1537</v>
      </c>
      <c r="F392" s="432">
        <v>40912</v>
      </c>
      <c r="G392" s="433">
        <v>41639</v>
      </c>
      <c r="H392" s="726">
        <v>5350000</v>
      </c>
      <c r="I392" s="726">
        <v>3429555.47</v>
      </c>
      <c r="J392" s="726">
        <v>2012</v>
      </c>
      <c r="K392" s="727"/>
      <c r="L392" s="726"/>
      <c r="M392" s="726"/>
      <c r="N392" s="726"/>
      <c r="O392" s="726"/>
      <c r="P392" s="757"/>
      <c r="Q392" s="224"/>
    </row>
    <row r="393" spans="1:17" s="21" customFormat="1" ht="44.25" customHeight="1" thickBot="1">
      <c r="A393" s="858" t="s">
        <v>31</v>
      </c>
      <c r="B393" s="859"/>
      <c r="C393" s="859"/>
      <c r="D393" s="859"/>
      <c r="E393" s="859"/>
      <c r="F393" s="859"/>
      <c r="G393" s="859"/>
      <c r="H393" s="742">
        <v>5350000</v>
      </c>
      <c r="I393" s="742">
        <v>3429555.47</v>
      </c>
      <c r="J393" s="742">
        <v>2012</v>
      </c>
      <c r="K393" s="745"/>
      <c r="L393" s="743"/>
      <c r="M393" s="743"/>
      <c r="N393" s="743"/>
      <c r="O393" s="743"/>
      <c r="P393" s="51"/>
    </row>
    <row r="394" spans="1:17" ht="15.75" thickBot="1">
      <c r="A394" s="855"/>
      <c r="B394" s="856"/>
      <c r="C394" s="856"/>
      <c r="D394" s="856"/>
      <c r="E394" s="856"/>
      <c r="F394" s="856"/>
      <c r="G394" s="856"/>
      <c r="H394" s="856"/>
      <c r="I394" s="856"/>
      <c r="J394" s="856"/>
      <c r="K394" s="856"/>
      <c r="L394" s="856"/>
      <c r="M394" s="856"/>
      <c r="N394" s="856"/>
      <c r="O394" s="856"/>
      <c r="P394" s="857"/>
    </row>
    <row r="395" spans="1:17" s="39" customFormat="1" ht="50.25" customHeight="1" thickBot="1">
      <c r="A395" s="781" t="s">
        <v>1551</v>
      </c>
      <c r="B395" s="782"/>
      <c r="C395" s="782"/>
      <c r="D395" s="782"/>
      <c r="E395" s="782"/>
      <c r="F395" s="782"/>
      <c r="G395" s="782"/>
      <c r="H395" s="782"/>
      <c r="I395" s="782"/>
      <c r="J395" s="782"/>
      <c r="K395" s="782"/>
      <c r="L395" s="782"/>
      <c r="M395" s="782"/>
      <c r="N395" s="782"/>
      <c r="O395" s="782"/>
      <c r="P395" s="783"/>
    </row>
    <row r="396" spans="1:17" s="224" customFormat="1" ht="132" customHeight="1">
      <c r="A396" s="222">
        <v>1</v>
      </c>
      <c r="B396" s="222" t="s">
        <v>60</v>
      </c>
      <c r="C396" s="288" t="s">
        <v>1546</v>
      </c>
      <c r="D396" s="222" t="s">
        <v>449</v>
      </c>
      <c r="E396" s="255" t="s">
        <v>1538</v>
      </c>
      <c r="F396" s="279">
        <v>43466</v>
      </c>
      <c r="G396" s="279">
        <v>43830</v>
      </c>
      <c r="H396" s="648">
        <v>0</v>
      </c>
      <c r="I396" s="648">
        <v>0</v>
      </c>
      <c r="J396" s="648"/>
      <c r="K396" s="648"/>
      <c r="L396" s="648">
        <v>0</v>
      </c>
      <c r="M396" s="648"/>
      <c r="N396" s="648"/>
      <c r="O396" s="648"/>
      <c r="P396" s="288" t="s">
        <v>1539</v>
      </c>
    </row>
    <row r="397" spans="1:17" s="224" customFormat="1" ht="132" customHeight="1">
      <c r="A397" s="61">
        <v>2</v>
      </c>
      <c r="B397" s="222" t="s">
        <v>60</v>
      </c>
      <c r="C397" s="62" t="s">
        <v>1547</v>
      </c>
      <c r="D397" s="61" t="s">
        <v>449</v>
      </c>
      <c r="E397" s="63" t="s">
        <v>1538</v>
      </c>
      <c r="F397" s="283"/>
      <c r="G397" s="283"/>
      <c r="H397" s="647">
        <v>90000000</v>
      </c>
      <c r="I397" s="647">
        <v>52703555.490000002</v>
      </c>
      <c r="J397" s="647"/>
      <c r="K397" s="647"/>
      <c r="L397" s="647">
        <v>52703555.490000002</v>
      </c>
      <c r="M397" s="647"/>
      <c r="N397" s="647"/>
      <c r="O397" s="647"/>
      <c r="P397" s="62" t="s">
        <v>1540</v>
      </c>
    </row>
    <row r="398" spans="1:17" s="224" customFormat="1" ht="132" customHeight="1">
      <c r="A398" s="61">
        <v>3</v>
      </c>
      <c r="B398" s="222" t="s">
        <v>60</v>
      </c>
      <c r="C398" s="62" t="s">
        <v>1548</v>
      </c>
      <c r="D398" s="61" t="s">
        <v>449</v>
      </c>
      <c r="E398" s="63" t="s">
        <v>1538</v>
      </c>
      <c r="F398" s="283">
        <v>43466</v>
      </c>
      <c r="G398" s="283">
        <v>43830</v>
      </c>
      <c r="H398" s="647">
        <v>200000</v>
      </c>
      <c r="I398" s="647">
        <v>0</v>
      </c>
      <c r="J398" s="647"/>
      <c r="K398" s="647"/>
      <c r="L398" s="647">
        <v>0</v>
      </c>
      <c r="M398" s="647"/>
      <c r="N398" s="647"/>
      <c r="O398" s="647"/>
      <c r="P398" s="62" t="s">
        <v>1541</v>
      </c>
    </row>
    <row r="399" spans="1:17" s="224" customFormat="1" ht="132" customHeight="1">
      <c r="A399" s="61">
        <v>4</v>
      </c>
      <c r="B399" s="222" t="s">
        <v>60</v>
      </c>
      <c r="C399" s="62" t="s">
        <v>1549</v>
      </c>
      <c r="D399" s="61" t="s">
        <v>449</v>
      </c>
      <c r="E399" s="63" t="s">
        <v>1542</v>
      </c>
      <c r="F399" s="283">
        <v>43482</v>
      </c>
      <c r="G399" s="283">
        <v>43708</v>
      </c>
      <c r="H399" s="647">
        <v>200000</v>
      </c>
      <c r="I399" s="647">
        <v>58079.43</v>
      </c>
      <c r="J399" s="647"/>
      <c r="K399" s="647"/>
      <c r="L399" s="647">
        <v>58079.43</v>
      </c>
      <c r="M399" s="647"/>
      <c r="N399" s="647"/>
      <c r="O399" s="647"/>
      <c r="P399" s="62" t="s">
        <v>1543</v>
      </c>
    </row>
    <row r="400" spans="1:17" s="224" customFormat="1" ht="132" customHeight="1" thickBot="1">
      <c r="A400" s="225">
        <v>5</v>
      </c>
      <c r="B400" s="289" t="s">
        <v>60</v>
      </c>
      <c r="C400" s="262" t="s">
        <v>1550</v>
      </c>
      <c r="D400" s="225" t="s">
        <v>449</v>
      </c>
      <c r="E400" s="65" t="s">
        <v>1544</v>
      </c>
      <c r="F400" s="286">
        <v>43191</v>
      </c>
      <c r="G400" s="286">
        <v>43738</v>
      </c>
      <c r="H400" s="650">
        <v>60000000</v>
      </c>
      <c r="I400" s="650">
        <v>19659030.469999999</v>
      </c>
      <c r="J400" s="650"/>
      <c r="K400" s="650"/>
      <c r="L400" s="650">
        <v>19659030.469999999</v>
      </c>
      <c r="M400" s="650"/>
      <c r="N400" s="650"/>
      <c r="O400" s="650"/>
      <c r="P400" s="262" t="s">
        <v>1545</v>
      </c>
    </row>
    <row r="401" spans="1:16" s="52" customFormat="1" ht="49.5" customHeight="1" thickBot="1">
      <c r="A401" s="858" t="s">
        <v>31</v>
      </c>
      <c r="B401" s="859"/>
      <c r="C401" s="859"/>
      <c r="D401" s="859"/>
      <c r="E401" s="859"/>
      <c r="F401" s="859"/>
      <c r="G401" s="860"/>
      <c r="H401" s="733">
        <f>SUM(H396:H400)</f>
        <v>150400000</v>
      </c>
      <c r="I401" s="744">
        <f>SUM(I396:I400)</f>
        <v>72420665.390000001</v>
      </c>
      <c r="J401" s="733"/>
      <c r="K401" s="733"/>
      <c r="L401" s="733">
        <f>SUM(L396:L400)</f>
        <v>72420665.390000001</v>
      </c>
      <c r="M401" s="733"/>
      <c r="N401" s="733"/>
      <c r="O401" s="733"/>
      <c r="P401" s="756"/>
    </row>
    <row r="402" spans="1:16" ht="15.75" thickBot="1">
      <c r="A402" s="855"/>
      <c r="B402" s="856"/>
      <c r="C402" s="856"/>
      <c r="D402" s="856"/>
      <c r="E402" s="856"/>
      <c r="F402" s="856"/>
      <c r="G402" s="856"/>
      <c r="H402" s="856"/>
      <c r="I402" s="856"/>
      <c r="J402" s="856"/>
      <c r="K402" s="856"/>
      <c r="L402" s="856"/>
      <c r="M402" s="856"/>
      <c r="N402" s="856"/>
      <c r="O402" s="856"/>
      <c r="P402" s="857"/>
    </row>
    <row r="403" spans="1:16" ht="56.25" customHeight="1" thickBot="1">
      <c r="A403" s="781" t="s">
        <v>1553</v>
      </c>
      <c r="B403" s="782"/>
      <c r="C403" s="782"/>
      <c r="D403" s="782"/>
      <c r="E403" s="782"/>
      <c r="F403" s="782"/>
      <c r="G403" s="782"/>
      <c r="H403" s="782"/>
      <c r="I403" s="782"/>
      <c r="J403" s="782"/>
      <c r="K403" s="782"/>
      <c r="L403" s="782"/>
      <c r="M403" s="782"/>
      <c r="N403" s="782"/>
      <c r="O403" s="782"/>
      <c r="P403" s="783"/>
    </row>
    <row r="404" spans="1:16" s="224" customFormat="1" ht="58.5" customHeight="1">
      <c r="A404" s="222">
        <v>1</v>
      </c>
      <c r="B404" s="222" t="s">
        <v>60</v>
      </c>
      <c r="C404" s="256" t="s">
        <v>1567</v>
      </c>
      <c r="D404" s="222" t="s">
        <v>272</v>
      </c>
      <c r="E404" s="255" t="s">
        <v>1552</v>
      </c>
      <c r="F404" s="279"/>
      <c r="G404" s="279"/>
      <c r="H404" s="648">
        <v>30676935.98</v>
      </c>
      <c r="I404" s="648"/>
      <c r="J404" s="648"/>
      <c r="K404" s="648"/>
      <c r="L404" s="648"/>
      <c r="M404" s="648"/>
      <c r="N404" s="648"/>
      <c r="O404" s="648"/>
      <c r="P404" s="288" t="s">
        <v>1561</v>
      </c>
    </row>
    <row r="405" spans="1:16" s="224" customFormat="1" ht="58.5" customHeight="1">
      <c r="A405" s="61">
        <v>2</v>
      </c>
      <c r="B405" s="61" t="s">
        <v>142</v>
      </c>
      <c r="C405" s="64" t="s">
        <v>1568</v>
      </c>
      <c r="D405" s="61" t="s">
        <v>272</v>
      </c>
      <c r="E405" s="63" t="s">
        <v>1552</v>
      </c>
      <c r="F405" s="283"/>
      <c r="G405" s="283"/>
      <c r="H405" s="644">
        <v>8057295.7999999998</v>
      </c>
      <c r="I405" s="644"/>
      <c r="J405" s="644"/>
      <c r="K405" s="644"/>
      <c r="L405" s="644"/>
      <c r="M405" s="644"/>
      <c r="N405" s="644"/>
      <c r="O405" s="644"/>
      <c r="P405" s="62" t="s">
        <v>1562</v>
      </c>
    </row>
    <row r="406" spans="1:16" s="224" customFormat="1" ht="58.5" customHeight="1">
      <c r="A406" s="61">
        <v>3</v>
      </c>
      <c r="B406" s="61" t="s">
        <v>60</v>
      </c>
      <c r="C406" s="64" t="s">
        <v>1569</v>
      </c>
      <c r="D406" s="61" t="s">
        <v>272</v>
      </c>
      <c r="E406" s="63" t="s">
        <v>1552</v>
      </c>
      <c r="F406" s="283"/>
      <c r="G406" s="283"/>
      <c r="H406" s="644">
        <v>513272.71</v>
      </c>
      <c r="I406" s="644"/>
      <c r="J406" s="644"/>
      <c r="K406" s="644"/>
      <c r="L406" s="644"/>
      <c r="M406" s="644"/>
      <c r="N406" s="644"/>
      <c r="O406" s="644"/>
      <c r="P406" s="62" t="s">
        <v>1563</v>
      </c>
    </row>
    <row r="407" spans="1:16" s="224" customFormat="1" ht="58.5" customHeight="1">
      <c r="A407" s="61">
        <v>4</v>
      </c>
      <c r="B407" s="63" t="s">
        <v>1566</v>
      </c>
      <c r="C407" s="64" t="s">
        <v>1570</v>
      </c>
      <c r="D407" s="61" t="s">
        <v>272</v>
      </c>
      <c r="E407" s="63" t="s">
        <v>1552</v>
      </c>
      <c r="F407" s="283"/>
      <c r="G407" s="283"/>
      <c r="H407" s="644">
        <v>25000000</v>
      </c>
      <c r="I407" s="644"/>
      <c r="J407" s="644"/>
      <c r="K407" s="644"/>
      <c r="L407" s="644"/>
      <c r="M407" s="644"/>
      <c r="N407" s="644"/>
      <c r="O407" s="644"/>
      <c r="P407" s="62" t="s">
        <v>1564</v>
      </c>
    </row>
    <row r="408" spans="1:16" s="224" customFormat="1" ht="58.5" customHeight="1">
      <c r="A408" s="61">
        <v>5</v>
      </c>
      <c r="B408" s="61" t="s">
        <v>60</v>
      </c>
      <c r="C408" s="64" t="s">
        <v>1571</v>
      </c>
      <c r="D408" s="61" t="s">
        <v>272</v>
      </c>
      <c r="E408" s="63" t="s">
        <v>1552</v>
      </c>
      <c r="F408" s="283"/>
      <c r="G408" s="283"/>
      <c r="H408" s="644">
        <v>8000000</v>
      </c>
      <c r="I408" s="644"/>
      <c r="J408" s="644"/>
      <c r="K408" s="644"/>
      <c r="L408" s="644"/>
      <c r="M408" s="644"/>
      <c r="N408" s="644"/>
      <c r="O408" s="644"/>
      <c r="P408" s="62" t="s">
        <v>1565</v>
      </c>
    </row>
    <row r="409" spans="1:16" s="224" customFormat="1" ht="58.5" customHeight="1">
      <c r="A409" s="61">
        <v>6</v>
      </c>
      <c r="B409" s="61" t="s">
        <v>60</v>
      </c>
      <c r="C409" s="64" t="s">
        <v>1572</v>
      </c>
      <c r="D409" s="61" t="s">
        <v>272</v>
      </c>
      <c r="E409" s="63" t="s">
        <v>1554</v>
      </c>
      <c r="F409" s="283"/>
      <c r="G409" s="283"/>
      <c r="H409" s="644">
        <v>15109010</v>
      </c>
      <c r="I409" s="644"/>
      <c r="J409" s="644"/>
      <c r="K409" s="644"/>
      <c r="L409" s="644"/>
      <c r="M409" s="644"/>
      <c r="N409" s="644"/>
      <c r="O409" s="644"/>
      <c r="P409" s="62" t="s">
        <v>1565</v>
      </c>
    </row>
    <row r="410" spans="1:16" s="224" customFormat="1" ht="58.5" customHeight="1">
      <c r="A410" s="61">
        <v>7</v>
      </c>
      <c r="B410" s="61" t="s">
        <v>60</v>
      </c>
      <c r="C410" s="64" t="s">
        <v>1573</v>
      </c>
      <c r="D410" s="61" t="s">
        <v>272</v>
      </c>
      <c r="E410" s="63" t="s">
        <v>1554</v>
      </c>
      <c r="F410" s="283"/>
      <c r="G410" s="283"/>
      <c r="H410" s="644">
        <v>15060019</v>
      </c>
      <c r="I410" s="644"/>
      <c r="J410" s="644"/>
      <c r="K410" s="644"/>
      <c r="L410" s="644"/>
      <c r="M410" s="644"/>
      <c r="N410" s="644"/>
      <c r="O410" s="644"/>
      <c r="P410" s="62" t="s">
        <v>1565</v>
      </c>
    </row>
    <row r="411" spans="1:16" s="224" customFormat="1" ht="58.5" customHeight="1">
      <c r="A411" s="61">
        <v>8</v>
      </c>
      <c r="B411" s="61" t="s">
        <v>60</v>
      </c>
      <c r="C411" s="64" t="s">
        <v>1574</v>
      </c>
      <c r="D411" s="61" t="s">
        <v>272</v>
      </c>
      <c r="E411" s="63" t="s">
        <v>1330</v>
      </c>
      <c r="F411" s="283"/>
      <c r="G411" s="283"/>
      <c r="H411" s="644">
        <v>3240150</v>
      </c>
      <c r="I411" s="644"/>
      <c r="J411" s="644"/>
      <c r="K411" s="644"/>
      <c r="L411" s="644"/>
      <c r="M411" s="644"/>
      <c r="N411" s="644"/>
      <c r="O411" s="644"/>
      <c r="P411" s="62" t="s">
        <v>1565</v>
      </c>
    </row>
    <row r="412" spans="1:16" s="224" customFormat="1" ht="90" customHeight="1">
      <c r="A412" s="61">
        <v>9</v>
      </c>
      <c r="B412" s="61" t="s">
        <v>60</v>
      </c>
      <c r="C412" s="64" t="s">
        <v>1575</v>
      </c>
      <c r="D412" s="61" t="s">
        <v>272</v>
      </c>
      <c r="E412" s="63" t="s">
        <v>1330</v>
      </c>
      <c r="F412" s="283"/>
      <c r="G412" s="283"/>
      <c r="H412" s="644">
        <v>998556.69</v>
      </c>
      <c r="I412" s="644"/>
      <c r="J412" s="644"/>
      <c r="K412" s="644"/>
      <c r="L412" s="644"/>
      <c r="M412" s="644"/>
      <c r="N412" s="644"/>
      <c r="O412" s="644"/>
      <c r="P412" s="62" t="s">
        <v>1565</v>
      </c>
    </row>
    <row r="413" spans="1:16" s="224" customFormat="1" ht="90" customHeight="1">
      <c r="A413" s="61">
        <v>10</v>
      </c>
      <c r="B413" s="61" t="s">
        <v>60</v>
      </c>
      <c r="C413" s="64" t="s">
        <v>1576</v>
      </c>
      <c r="D413" s="61" t="s">
        <v>272</v>
      </c>
      <c r="E413" s="63" t="s">
        <v>1330</v>
      </c>
      <c r="F413" s="283"/>
      <c r="G413" s="283"/>
      <c r="H413" s="644">
        <v>1892503.97</v>
      </c>
      <c r="I413" s="644"/>
      <c r="J413" s="644"/>
      <c r="K413" s="644"/>
      <c r="L413" s="644"/>
      <c r="M413" s="644"/>
      <c r="N413" s="644"/>
      <c r="O413" s="644"/>
      <c r="P413" s="62" t="s">
        <v>1565</v>
      </c>
    </row>
    <row r="414" spans="1:16" s="224" customFormat="1" ht="90" customHeight="1">
      <c r="A414" s="61">
        <v>11</v>
      </c>
      <c r="B414" s="61" t="s">
        <v>60</v>
      </c>
      <c r="C414" s="64" t="s">
        <v>1577</v>
      </c>
      <c r="D414" s="61" t="s">
        <v>272</v>
      </c>
      <c r="E414" s="63" t="s">
        <v>1330</v>
      </c>
      <c r="F414" s="283"/>
      <c r="G414" s="283"/>
      <c r="H414" s="644">
        <v>1892010.22</v>
      </c>
      <c r="I414" s="644"/>
      <c r="J414" s="644"/>
      <c r="K414" s="644"/>
      <c r="L414" s="644"/>
      <c r="M414" s="644"/>
      <c r="N414" s="644"/>
      <c r="O414" s="644"/>
      <c r="P414" s="62" t="s">
        <v>1565</v>
      </c>
    </row>
    <row r="415" spans="1:16" s="224" customFormat="1" ht="58.5" customHeight="1">
      <c r="A415" s="61">
        <v>12</v>
      </c>
      <c r="B415" s="61" t="s">
        <v>60</v>
      </c>
      <c r="C415" s="64" t="s">
        <v>1578</v>
      </c>
      <c r="D415" s="61" t="s">
        <v>272</v>
      </c>
      <c r="E415" s="63" t="s">
        <v>1555</v>
      </c>
      <c r="F415" s="283"/>
      <c r="G415" s="283"/>
      <c r="H415" s="644">
        <v>755305.54</v>
      </c>
      <c r="I415" s="644"/>
      <c r="J415" s="644"/>
      <c r="K415" s="644"/>
      <c r="L415" s="644"/>
      <c r="M415" s="644"/>
      <c r="N415" s="644"/>
      <c r="O415" s="644"/>
      <c r="P415" s="62" t="s">
        <v>1565</v>
      </c>
    </row>
    <row r="416" spans="1:16" s="224" customFormat="1" ht="58.5" customHeight="1">
      <c r="A416" s="61">
        <v>13</v>
      </c>
      <c r="B416" s="61" t="s">
        <v>60</v>
      </c>
      <c r="C416" s="64" t="s">
        <v>1579</v>
      </c>
      <c r="D416" s="61" t="s">
        <v>272</v>
      </c>
      <c r="E416" s="63" t="s">
        <v>1555</v>
      </c>
      <c r="F416" s="283"/>
      <c r="G416" s="283"/>
      <c r="H416" s="644">
        <v>955564.5</v>
      </c>
      <c r="I416" s="644"/>
      <c r="J416" s="644"/>
      <c r="K416" s="644"/>
      <c r="L416" s="644"/>
      <c r="M416" s="644"/>
      <c r="N416" s="644"/>
      <c r="O416" s="644"/>
      <c r="P416" s="62" t="s">
        <v>1565</v>
      </c>
    </row>
    <row r="417" spans="1:16" s="224" customFormat="1" ht="58.5" customHeight="1">
      <c r="A417" s="61">
        <v>14</v>
      </c>
      <c r="B417" s="61" t="s">
        <v>60</v>
      </c>
      <c r="C417" s="64" t="s">
        <v>1580</v>
      </c>
      <c r="D417" s="61" t="s">
        <v>272</v>
      </c>
      <c r="E417" s="63" t="s">
        <v>1556</v>
      </c>
      <c r="F417" s="283"/>
      <c r="G417" s="283"/>
      <c r="H417" s="644">
        <v>1046107.88</v>
      </c>
      <c r="I417" s="644"/>
      <c r="J417" s="644"/>
      <c r="K417" s="644"/>
      <c r="L417" s="644"/>
      <c r="M417" s="644"/>
      <c r="N417" s="644"/>
      <c r="O417" s="644"/>
      <c r="P417" s="62" t="s">
        <v>1565</v>
      </c>
    </row>
    <row r="418" spans="1:16" s="224" customFormat="1" ht="58.5" customHeight="1">
      <c r="A418" s="61">
        <v>15</v>
      </c>
      <c r="B418" s="61" t="s">
        <v>60</v>
      </c>
      <c r="C418" s="64" t="s">
        <v>1581</v>
      </c>
      <c r="D418" s="61" t="s">
        <v>272</v>
      </c>
      <c r="E418" s="63" t="s">
        <v>1555</v>
      </c>
      <c r="F418" s="283"/>
      <c r="G418" s="283"/>
      <c r="H418" s="644">
        <v>4680233.96</v>
      </c>
      <c r="I418" s="644"/>
      <c r="J418" s="644"/>
      <c r="K418" s="644"/>
      <c r="L418" s="644"/>
      <c r="M418" s="644"/>
      <c r="N418" s="644"/>
      <c r="O418" s="644"/>
      <c r="P418" s="62" t="s">
        <v>1565</v>
      </c>
    </row>
    <row r="419" spans="1:16" s="224" customFormat="1" ht="58.5" customHeight="1">
      <c r="A419" s="61">
        <v>16</v>
      </c>
      <c r="B419" s="61" t="s">
        <v>60</v>
      </c>
      <c r="C419" s="64" t="s">
        <v>1582</v>
      </c>
      <c r="D419" s="61" t="s">
        <v>272</v>
      </c>
      <c r="E419" s="63" t="s">
        <v>1555</v>
      </c>
      <c r="F419" s="283"/>
      <c r="G419" s="283"/>
      <c r="H419" s="644">
        <v>11615977.34</v>
      </c>
      <c r="I419" s="644"/>
      <c r="J419" s="644"/>
      <c r="K419" s="644"/>
      <c r="L419" s="644"/>
      <c r="M419" s="644"/>
      <c r="N419" s="644"/>
      <c r="O419" s="644"/>
      <c r="P419" s="62" t="s">
        <v>1565</v>
      </c>
    </row>
    <row r="420" spans="1:16" s="224" customFormat="1" ht="58.5" customHeight="1">
      <c r="A420" s="61">
        <v>17</v>
      </c>
      <c r="B420" s="61" t="s">
        <v>60</v>
      </c>
      <c r="C420" s="64" t="s">
        <v>1583</v>
      </c>
      <c r="D420" s="61" t="s">
        <v>272</v>
      </c>
      <c r="E420" s="63" t="s">
        <v>1557</v>
      </c>
      <c r="F420" s="283"/>
      <c r="G420" s="283"/>
      <c r="H420" s="644">
        <v>1585593.76</v>
      </c>
      <c r="I420" s="644"/>
      <c r="J420" s="644"/>
      <c r="K420" s="644"/>
      <c r="L420" s="644"/>
      <c r="M420" s="644"/>
      <c r="N420" s="644"/>
      <c r="O420" s="644"/>
      <c r="P420" s="62" t="s">
        <v>1565</v>
      </c>
    </row>
    <row r="421" spans="1:16" s="224" customFormat="1" ht="58.5" customHeight="1">
      <c r="A421" s="61">
        <v>18</v>
      </c>
      <c r="B421" s="61" t="s">
        <v>60</v>
      </c>
      <c r="C421" s="64" t="s">
        <v>1558</v>
      </c>
      <c r="D421" s="61" t="s">
        <v>1559</v>
      </c>
      <c r="E421" s="63"/>
      <c r="F421" s="283">
        <v>43028</v>
      </c>
      <c r="G421" s="283" t="s">
        <v>1140</v>
      </c>
      <c r="H421" s="644">
        <v>1177603.9108</v>
      </c>
      <c r="I421" s="644">
        <v>913944.64480000001</v>
      </c>
      <c r="J421" s="644">
        <v>263659.2708</v>
      </c>
      <c r="K421" s="644"/>
      <c r="L421" s="644"/>
      <c r="M421" s="644"/>
      <c r="N421" s="644"/>
      <c r="O421" s="644"/>
      <c r="P421" s="62"/>
    </row>
    <row r="422" spans="1:16" s="224" customFormat="1" ht="58.5" customHeight="1">
      <c r="A422" s="61">
        <v>19</v>
      </c>
      <c r="B422" s="61" t="s">
        <v>60</v>
      </c>
      <c r="C422" s="64" t="s">
        <v>1584</v>
      </c>
      <c r="D422" s="61" t="s">
        <v>272</v>
      </c>
      <c r="E422" s="63"/>
      <c r="F422" s="283">
        <v>43273</v>
      </c>
      <c r="G422" s="283">
        <v>43510</v>
      </c>
      <c r="H422" s="644">
        <v>2264137.1540000001</v>
      </c>
      <c r="I422" s="644">
        <v>1306656.45</v>
      </c>
      <c r="J422" s="644">
        <v>957480.70400000014</v>
      </c>
      <c r="K422" s="644"/>
      <c r="L422" s="644"/>
      <c r="M422" s="644"/>
      <c r="N422" s="644"/>
      <c r="O422" s="644"/>
      <c r="P422" s="62"/>
    </row>
    <row r="423" spans="1:16" s="224" customFormat="1" ht="58.5" customHeight="1">
      <c r="A423" s="61">
        <v>20</v>
      </c>
      <c r="B423" s="61" t="s">
        <v>60</v>
      </c>
      <c r="C423" s="64" t="s">
        <v>1585</v>
      </c>
      <c r="D423" s="61" t="s">
        <v>272</v>
      </c>
      <c r="E423" s="63" t="s">
        <v>1560</v>
      </c>
      <c r="F423" s="283">
        <v>43273</v>
      </c>
      <c r="G423" s="283"/>
      <c r="H423" s="644">
        <v>2311974.3657999998</v>
      </c>
      <c r="I423" s="644">
        <v>560000</v>
      </c>
      <c r="J423" s="644">
        <v>1751974.3657999998</v>
      </c>
      <c r="K423" s="644"/>
      <c r="L423" s="644"/>
      <c r="M423" s="644"/>
      <c r="N423" s="644"/>
      <c r="O423" s="644"/>
      <c r="P423" s="62"/>
    </row>
    <row r="424" spans="1:16" s="224" customFormat="1" ht="58.5" customHeight="1" thickBot="1">
      <c r="A424" s="225">
        <v>21</v>
      </c>
      <c r="B424" s="61" t="s">
        <v>60</v>
      </c>
      <c r="C424" s="261" t="s">
        <v>1585</v>
      </c>
      <c r="D424" s="225" t="s">
        <v>272</v>
      </c>
      <c r="E424" s="65" t="s">
        <v>1560</v>
      </c>
      <c r="F424" s="286">
        <v>43580</v>
      </c>
      <c r="G424" s="286"/>
      <c r="H424" s="645">
        <v>3889689.8966000001</v>
      </c>
      <c r="I424" s="645"/>
      <c r="J424" s="645">
        <v>3889689.8966000001</v>
      </c>
      <c r="K424" s="645"/>
      <c r="L424" s="645"/>
      <c r="M424" s="645"/>
      <c r="N424" s="645"/>
      <c r="O424" s="645"/>
      <c r="P424" s="262"/>
    </row>
    <row r="425" spans="1:16" ht="47.25" customHeight="1" thickBot="1">
      <c r="A425" s="858" t="s">
        <v>31</v>
      </c>
      <c r="B425" s="859"/>
      <c r="C425" s="859"/>
      <c r="D425" s="859"/>
      <c r="E425" s="859"/>
      <c r="F425" s="859"/>
      <c r="G425" s="860"/>
      <c r="H425" s="733">
        <f>SUM(H404:H424)</f>
        <v>140721942.67720002</v>
      </c>
      <c r="I425" s="733">
        <f>SUM(I404:I424)</f>
        <v>2780601.0948000001</v>
      </c>
      <c r="J425" s="733">
        <f>SUM(J404:J424)</f>
        <v>6862804.2371999994</v>
      </c>
      <c r="K425" s="733"/>
      <c r="L425" s="733"/>
      <c r="M425" s="733"/>
      <c r="N425" s="733"/>
      <c r="O425" s="733"/>
      <c r="P425" s="756"/>
    </row>
    <row r="426" spans="1:16" ht="15.75" thickBot="1">
      <c r="A426" s="855"/>
      <c r="B426" s="856"/>
      <c r="C426" s="856"/>
      <c r="D426" s="856"/>
      <c r="E426" s="856"/>
      <c r="F426" s="856"/>
      <c r="G426" s="856"/>
      <c r="H426" s="856"/>
      <c r="I426" s="856"/>
      <c r="J426" s="856"/>
      <c r="K426" s="856"/>
      <c r="L426" s="856"/>
      <c r="M426" s="856"/>
      <c r="N426" s="856"/>
      <c r="O426" s="856"/>
      <c r="P426" s="857"/>
    </row>
    <row r="427" spans="1:16" s="39" customFormat="1" ht="56.25" customHeight="1" thickBot="1">
      <c r="A427" s="781" t="s">
        <v>1605</v>
      </c>
      <c r="B427" s="782"/>
      <c r="C427" s="782"/>
      <c r="D427" s="782"/>
      <c r="E427" s="782"/>
      <c r="F427" s="782"/>
      <c r="G427" s="782"/>
      <c r="H427" s="782"/>
      <c r="I427" s="782"/>
      <c r="J427" s="782"/>
      <c r="K427" s="782"/>
      <c r="L427" s="782"/>
      <c r="M427" s="782"/>
      <c r="N427" s="782"/>
      <c r="O427" s="782"/>
      <c r="P427" s="783"/>
    </row>
    <row r="428" spans="1:16" s="69" customFormat="1" ht="72.75" customHeight="1">
      <c r="A428" s="222">
        <v>1</v>
      </c>
      <c r="B428" s="222" t="s">
        <v>60</v>
      </c>
      <c r="C428" s="288" t="s">
        <v>1606</v>
      </c>
      <c r="D428" s="222" t="s">
        <v>377</v>
      </c>
      <c r="E428" s="288" t="s">
        <v>1586</v>
      </c>
      <c r="F428" s="279">
        <v>43165</v>
      </c>
      <c r="G428" s="279" t="s">
        <v>1587</v>
      </c>
      <c r="H428" s="648">
        <v>5609000</v>
      </c>
      <c r="I428" s="648">
        <v>2713894.96</v>
      </c>
      <c r="J428" s="648">
        <v>0</v>
      </c>
      <c r="K428" s="648">
        <v>160000000</v>
      </c>
      <c r="L428" s="648">
        <v>805156.4</v>
      </c>
      <c r="M428" s="648">
        <v>576157.56000000006</v>
      </c>
      <c r="N428" s="648"/>
      <c r="O428" s="648"/>
      <c r="P428" s="256" t="s">
        <v>1588</v>
      </c>
    </row>
    <row r="429" spans="1:16" s="69" customFormat="1" ht="72.75" customHeight="1">
      <c r="A429" s="61">
        <v>2</v>
      </c>
      <c r="B429" s="63" t="s">
        <v>76</v>
      </c>
      <c r="C429" s="62" t="s">
        <v>1607</v>
      </c>
      <c r="D429" s="61" t="s">
        <v>1589</v>
      </c>
      <c r="E429" s="62" t="s">
        <v>1590</v>
      </c>
      <c r="F429" s="283">
        <v>43179</v>
      </c>
      <c r="G429" s="283">
        <v>43448</v>
      </c>
      <c r="H429" s="644">
        <v>4990000</v>
      </c>
      <c r="I429" s="644">
        <v>2221924.23</v>
      </c>
      <c r="J429" s="644">
        <v>0</v>
      </c>
      <c r="K429" s="644">
        <v>160000000</v>
      </c>
      <c r="L429" s="644"/>
      <c r="M429" s="644"/>
      <c r="N429" s="644"/>
      <c r="O429" s="644"/>
      <c r="P429" s="64" t="s">
        <v>1591</v>
      </c>
    </row>
    <row r="430" spans="1:16" s="69" customFormat="1" ht="72.75" customHeight="1">
      <c r="A430" s="61">
        <v>3</v>
      </c>
      <c r="B430" s="63" t="s">
        <v>76</v>
      </c>
      <c r="C430" s="62" t="s">
        <v>1608</v>
      </c>
      <c r="D430" s="61" t="s">
        <v>377</v>
      </c>
      <c r="E430" s="62" t="s">
        <v>1590</v>
      </c>
      <c r="F430" s="283">
        <v>43182</v>
      </c>
      <c r="G430" s="283">
        <v>43498</v>
      </c>
      <c r="H430" s="644">
        <v>5444000</v>
      </c>
      <c r="I430" s="644">
        <v>4758328.17</v>
      </c>
      <c r="J430" s="644">
        <v>0</v>
      </c>
      <c r="K430" s="644">
        <v>160000000</v>
      </c>
      <c r="L430" s="644">
        <v>2096480.3</v>
      </c>
      <c r="M430" s="644"/>
      <c r="N430" s="644"/>
      <c r="O430" s="644"/>
      <c r="P430" s="64" t="s">
        <v>1592</v>
      </c>
    </row>
    <row r="431" spans="1:16" s="69" customFormat="1" ht="72.75" customHeight="1">
      <c r="A431" s="61">
        <v>4</v>
      </c>
      <c r="B431" s="61" t="s">
        <v>60</v>
      </c>
      <c r="C431" s="62" t="s">
        <v>1609</v>
      </c>
      <c r="D431" s="61" t="s">
        <v>377</v>
      </c>
      <c r="E431" s="62" t="s">
        <v>1586</v>
      </c>
      <c r="F431" s="283">
        <v>43196</v>
      </c>
      <c r="G431" s="283">
        <v>43645</v>
      </c>
      <c r="H431" s="644">
        <v>3574978</v>
      </c>
      <c r="I431" s="644">
        <v>3462621.28</v>
      </c>
      <c r="J431" s="644">
        <v>0</v>
      </c>
      <c r="K431" s="644">
        <v>160000000</v>
      </c>
      <c r="L431" s="644">
        <v>458436.07</v>
      </c>
      <c r="M431" s="644"/>
      <c r="N431" s="644"/>
      <c r="O431" s="644"/>
      <c r="P431" s="64" t="s">
        <v>1593</v>
      </c>
    </row>
    <row r="432" spans="1:16" s="69" customFormat="1" ht="72.75" customHeight="1">
      <c r="A432" s="61">
        <v>5</v>
      </c>
      <c r="B432" s="61" t="s">
        <v>60</v>
      </c>
      <c r="C432" s="62" t="s">
        <v>1610</v>
      </c>
      <c r="D432" s="61" t="s">
        <v>377</v>
      </c>
      <c r="E432" s="62" t="s">
        <v>1586</v>
      </c>
      <c r="F432" s="283">
        <v>43203</v>
      </c>
      <c r="G432" s="283">
        <v>43652</v>
      </c>
      <c r="H432" s="644">
        <v>11464355.949999999</v>
      </c>
      <c r="I432" s="644">
        <v>9659996.8399999999</v>
      </c>
      <c r="J432" s="644">
        <v>0</v>
      </c>
      <c r="K432" s="644">
        <v>160000000</v>
      </c>
      <c r="L432" s="644">
        <v>2226549.2200000002</v>
      </c>
      <c r="M432" s="644">
        <v>1268049.6000000001</v>
      </c>
      <c r="N432" s="644"/>
      <c r="O432" s="644"/>
      <c r="P432" s="64" t="s">
        <v>1594</v>
      </c>
    </row>
    <row r="433" spans="1:16" s="69" customFormat="1" ht="72.75" customHeight="1">
      <c r="A433" s="61">
        <v>6</v>
      </c>
      <c r="B433" s="61" t="s">
        <v>142</v>
      </c>
      <c r="C433" s="62" t="s">
        <v>1611</v>
      </c>
      <c r="D433" s="61" t="s">
        <v>377</v>
      </c>
      <c r="E433" s="62" t="s">
        <v>1595</v>
      </c>
      <c r="F433" s="283">
        <v>43243</v>
      </c>
      <c r="G433" s="283">
        <v>43521</v>
      </c>
      <c r="H433" s="644">
        <v>7740000</v>
      </c>
      <c r="I433" s="644">
        <v>7639903.71</v>
      </c>
      <c r="J433" s="644">
        <v>0</v>
      </c>
      <c r="K433" s="644">
        <v>160000000</v>
      </c>
      <c r="L433" s="644">
        <v>1996520.94</v>
      </c>
      <c r="M433" s="644"/>
      <c r="N433" s="644"/>
      <c r="O433" s="644"/>
      <c r="P433" s="64" t="s">
        <v>1593</v>
      </c>
    </row>
    <row r="434" spans="1:16" s="69" customFormat="1" ht="72.75" customHeight="1">
      <c r="A434" s="61">
        <v>7</v>
      </c>
      <c r="B434" s="61" t="s">
        <v>60</v>
      </c>
      <c r="C434" s="62" t="s">
        <v>1612</v>
      </c>
      <c r="D434" s="61" t="s">
        <v>377</v>
      </c>
      <c r="E434" s="62" t="s">
        <v>1596</v>
      </c>
      <c r="F434" s="283">
        <v>43305</v>
      </c>
      <c r="G434" s="283">
        <v>43669</v>
      </c>
      <c r="H434" s="644">
        <v>3999999.9</v>
      </c>
      <c r="I434" s="644">
        <v>1376563</v>
      </c>
      <c r="J434" s="644">
        <v>0</v>
      </c>
      <c r="K434" s="644">
        <v>160000000</v>
      </c>
      <c r="L434" s="644">
        <v>1376563.42</v>
      </c>
      <c r="M434" s="644">
        <v>365395.01</v>
      </c>
      <c r="N434" s="644"/>
      <c r="O434" s="644"/>
      <c r="P434" s="64" t="s">
        <v>1597</v>
      </c>
    </row>
    <row r="435" spans="1:16" s="69" customFormat="1" ht="72.75" customHeight="1">
      <c r="A435" s="61">
        <v>8</v>
      </c>
      <c r="B435" s="61" t="s">
        <v>60</v>
      </c>
      <c r="C435" s="62" t="s">
        <v>1613</v>
      </c>
      <c r="D435" s="61" t="s">
        <v>377</v>
      </c>
      <c r="E435" s="62" t="s">
        <v>1586</v>
      </c>
      <c r="F435" s="283">
        <v>43516</v>
      </c>
      <c r="G435" s="283">
        <v>43592</v>
      </c>
      <c r="H435" s="644">
        <v>846360</v>
      </c>
      <c r="I435" s="644">
        <v>0</v>
      </c>
      <c r="J435" s="644">
        <v>2019</v>
      </c>
      <c r="K435" s="644">
        <v>160000000</v>
      </c>
      <c r="L435" s="644">
        <v>881509</v>
      </c>
      <c r="M435" s="644"/>
      <c r="N435" s="644"/>
      <c r="O435" s="644"/>
      <c r="P435" s="64" t="s">
        <v>1598</v>
      </c>
    </row>
    <row r="436" spans="1:16" s="69" customFormat="1" ht="72.75" customHeight="1">
      <c r="A436" s="61">
        <v>9</v>
      </c>
      <c r="B436" s="61" t="s">
        <v>60</v>
      </c>
      <c r="C436" s="62" t="s">
        <v>1614</v>
      </c>
      <c r="D436" s="61" t="s">
        <v>377</v>
      </c>
      <c r="E436" s="62" t="s">
        <v>1586</v>
      </c>
      <c r="F436" s="283">
        <v>43536</v>
      </c>
      <c r="G436" s="283">
        <v>43805</v>
      </c>
      <c r="H436" s="644">
        <v>833995.5</v>
      </c>
      <c r="I436" s="644">
        <v>0</v>
      </c>
      <c r="J436" s="644">
        <v>2019</v>
      </c>
      <c r="K436" s="644">
        <v>160000000</v>
      </c>
      <c r="L436" s="644"/>
      <c r="M436" s="644"/>
      <c r="N436" s="644"/>
      <c r="O436" s="644"/>
      <c r="P436" s="64" t="s">
        <v>1599</v>
      </c>
    </row>
    <row r="437" spans="1:16" s="69" customFormat="1" ht="72.75" customHeight="1">
      <c r="A437" s="61">
        <v>10</v>
      </c>
      <c r="B437" s="61" t="s">
        <v>60</v>
      </c>
      <c r="C437" s="62" t="s">
        <v>1615</v>
      </c>
      <c r="D437" s="61" t="s">
        <v>377</v>
      </c>
      <c r="E437" s="62" t="s">
        <v>1586</v>
      </c>
      <c r="F437" s="283">
        <v>43530</v>
      </c>
      <c r="G437" s="283">
        <v>43829</v>
      </c>
      <c r="H437" s="644">
        <v>2241463.0699999998</v>
      </c>
      <c r="I437" s="644">
        <v>0</v>
      </c>
      <c r="J437" s="644">
        <v>2019</v>
      </c>
      <c r="K437" s="644">
        <v>160000000</v>
      </c>
      <c r="L437" s="644"/>
      <c r="M437" s="644"/>
      <c r="N437" s="644"/>
      <c r="O437" s="644"/>
      <c r="P437" s="64" t="s">
        <v>1599</v>
      </c>
    </row>
    <row r="438" spans="1:16" s="69" customFormat="1" ht="72.75" customHeight="1">
      <c r="A438" s="61">
        <v>12</v>
      </c>
      <c r="B438" s="61" t="s">
        <v>60</v>
      </c>
      <c r="C438" s="62" t="s">
        <v>1622</v>
      </c>
      <c r="D438" s="61" t="s">
        <v>377</v>
      </c>
      <c r="E438" s="62" t="s">
        <v>148</v>
      </c>
      <c r="F438" s="283">
        <v>43539</v>
      </c>
      <c r="G438" s="283">
        <v>43568</v>
      </c>
      <c r="H438" s="644">
        <v>289983.59999999998</v>
      </c>
      <c r="I438" s="644">
        <v>0</v>
      </c>
      <c r="J438" s="644">
        <v>2019</v>
      </c>
      <c r="K438" s="644">
        <v>160000000</v>
      </c>
      <c r="L438" s="644">
        <v>144991.79999999999</v>
      </c>
      <c r="M438" s="644">
        <v>144991.79999999999</v>
      </c>
      <c r="N438" s="644"/>
      <c r="O438" s="644"/>
      <c r="P438" s="64" t="s">
        <v>1598</v>
      </c>
    </row>
    <row r="439" spans="1:16" s="69" customFormat="1" ht="72.75" customHeight="1">
      <c r="A439" s="61">
        <v>13</v>
      </c>
      <c r="B439" s="61" t="s">
        <v>60</v>
      </c>
      <c r="C439" s="62" t="s">
        <v>1616</v>
      </c>
      <c r="D439" s="61" t="s">
        <v>377</v>
      </c>
      <c r="E439" s="62" t="s">
        <v>1600</v>
      </c>
      <c r="F439" s="283">
        <v>43481</v>
      </c>
      <c r="G439" s="283">
        <v>43550</v>
      </c>
      <c r="H439" s="644">
        <v>465801.18</v>
      </c>
      <c r="I439" s="644">
        <v>464928.66</v>
      </c>
      <c r="J439" s="644">
        <v>2019</v>
      </c>
      <c r="K439" s="644">
        <v>160000000</v>
      </c>
      <c r="L439" s="644">
        <v>464928.66</v>
      </c>
      <c r="M439" s="644"/>
      <c r="N439" s="644"/>
      <c r="O439" s="644"/>
      <c r="P439" s="64" t="s">
        <v>1598</v>
      </c>
    </row>
    <row r="440" spans="1:16" s="69" customFormat="1" ht="72.75" customHeight="1">
      <c r="A440" s="61">
        <v>14</v>
      </c>
      <c r="B440" s="61" t="s">
        <v>60</v>
      </c>
      <c r="C440" s="62" t="s">
        <v>1617</v>
      </c>
      <c r="D440" s="61" t="s">
        <v>377</v>
      </c>
      <c r="E440" s="62" t="s">
        <v>1601</v>
      </c>
      <c r="F440" s="283">
        <v>43559</v>
      </c>
      <c r="G440" s="283">
        <v>43738</v>
      </c>
      <c r="H440" s="644">
        <v>2017350</v>
      </c>
      <c r="I440" s="644">
        <v>376278</v>
      </c>
      <c r="J440" s="644">
        <v>2019</v>
      </c>
      <c r="K440" s="644">
        <v>160000000</v>
      </c>
      <c r="L440" s="644">
        <v>376278</v>
      </c>
      <c r="M440" s="644"/>
      <c r="N440" s="644"/>
      <c r="O440" s="644"/>
      <c r="P440" s="64" t="s">
        <v>1599</v>
      </c>
    </row>
    <row r="441" spans="1:16" s="69" customFormat="1" ht="72.75" customHeight="1">
      <c r="A441" s="61">
        <v>15</v>
      </c>
      <c r="B441" s="61" t="s">
        <v>60</v>
      </c>
      <c r="C441" s="62" t="s">
        <v>1618</v>
      </c>
      <c r="D441" s="61" t="s">
        <v>377</v>
      </c>
      <c r="E441" s="62" t="s">
        <v>1602</v>
      </c>
      <c r="F441" s="283">
        <v>43553</v>
      </c>
      <c r="G441" s="283">
        <v>43570</v>
      </c>
      <c r="H441" s="644">
        <v>437500</v>
      </c>
      <c r="I441" s="644">
        <v>0</v>
      </c>
      <c r="J441" s="644">
        <v>2019</v>
      </c>
      <c r="K441" s="644">
        <v>160000000</v>
      </c>
      <c r="L441" s="644"/>
      <c r="M441" s="644"/>
      <c r="N441" s="644"/>
      <c r="O441" s="644"/>
      <c r="P441" s="64" t="s">
        <v>1603</v>
      </c>
    </row>
    <row r="442" spans="1:16" s="69" customFormat="1" ht="72.75" customHeight="1">
      <c r="A442" s="61">
        <v>16</v>
      </c>
      <c r="B442" s="61" t="s">
        <v>60</v>
      </c>
      <c r="C442" s="62" t="s">
        <v>1619</v>
      </c>
      <c r="D442" s="61" t="s">
        <v>377</v>
      </c>
      <c r="E442" s="62" t="s">
        <v>1604</v>
      </c>
      <c r="F442" s="283">
        <v>43577</v>
      </c>
      <c r="G442" s="283">
        <v>43666</v>
      </c>
      <c r="H442" s="644">
        <v>1085847.8500000001</v>
      </c>
      <c r="I442" s="644">
        <v>0</v>
      </c>
      <c r="J442" s="644">
        <v>2019</v>
      </c>
      <c r="K442" s="644">
        <v>160000000</v>
      </c>
      <c r="L442" s="644"/>
      <c r="M442" s="644"/>
      <c r="N442" s="644"/>
      <c r="O442" s="644"/>
      <c r="P442" s="64" t="s">
        <v>1599</v>
      </c>
    </row>
    <row r="443" spans="1:16" s="69" customFormat="1" ht="72.75" customHeight="1">
      <c r="A443" s="61">
        <v>17</v>
      </c>
      <c r="B443" s="61" t="s">
        <v>60</v>
      </c>
      <c r="C443" s="62" t="s">
        <v>1620</v>
      </c>
      <c r="D443" s="61" t="s">
        <v>377</v>
      </c>
      <c r="E443" s="62" t="s">
        <v>1586</v>
      </c>
      <c r="F443" s="283">
        <v>43588</v>
      </c>
      <c r="G443" s="283">
        <v>43807</v>
      </c>
      <c r="H443" s="644">
        <v>1883375.45</v>
      </c>
      <c r="I443" s="644">
        <v>0</v>
      </c>
      <c r="J443" s="644">
        <v>2019</v>
      </c>
      <c r="K443" s="644">
        <v>160000000</v>
      </c>
      <c r="L443" s="644"/>
      <c r="M443" s="644"/>
      <c r="N443" s="644"/>
      <c r="O443" s="644"/>
      <c r="P443" s="64" t="s">
        <v>1599</v>
      </c>
    </row>
    <row r="444" spans="1:16" s="69" customFormat="1" ht="72.75" customHeight="1" thickBot="1">
      <c r="A444" s="225">
        <v>18</v>
      </c>
      <c r="B444" s="225" t="s">
        <v>60</v>
      </c>
      <c r="C444" s="262" t="s">
        <v>1621</v>
      </c>
      <c r="D444" s="225" t="s">
        <v>377</v>
      </c>
      <c r="E444" s="262" t="s">
        <v>1586</v>
      </c>
      <c r="F444" s="286"/>
      <c r="G444" s="286"/>
      <c r="H444" s="645"/>
      <c r="I444" s="645"/>
      <c r="J444" s="645"/>
      <c r="K444" s="645">
        <v>160000000</v>
      </c>
      <c r="L444" s="645"/>
      <c r="M444" s="645"/>
      <c r="N444" s="645"/>
      <c r="O444" s="645"/>
      <c r="P444" s="261" t="s">
        <v>1169</v>
      </c>
    </row>
    <row r="445" spans="1:16" ht="54.75" customHeight="1" thickBot="1">
      <c r="A445" s="858" t="s">
        <v>31</v>
      </c>
      <c r="B445" s="859"/>
      <c r="C445" s="859"/>
      <c r="D445" s="859"/>
      <c r="E445" s="859"/>
      <c r="F445" s="859"/>
      <c r="G445" s="860"/>
      <c r="H445" s="733">
        <f t="shared" ref="H445:M445" si="3">SUM(H428:H444)</f>
        <v>52924010.500000007</v>
      </c>
      <c r="I445" s="733">
        <f t="shared" si="3"/>
        <v>32674438.849999998</v>
      </c>
      <c r="J445" s="733">
        <f t="shared" si="3"/>
        <v>18171</v>
      </c>
      <c r="K445" s="733">
        <f t="shared" si="3"/>
        <v>2720000000</v>
      </c>
      <c r="L445" s="733">
        <f t="shared" si="3"/>
        <v>10827413.810000001</v>
      </c>
      <c r="M445" s="733">
        <f t="shared" si="3"/>
        <v>2354593.9699999997</v>
      </c>
      <c r="N445" s="743"/>
      <c r="O445" s="743"/>
      <c r="P445" s="51"/>
    </row>
    <row r="446" spans="1:16" ht="15.75" thickBot="1">
      <c r="A446" s="855"/>
      <c r="B446" s="856"/>
      <c r="C446" s="856"/>
      <c r="D446" s="856"/>
      <c r="E446" s="856"/>
      <c r="F446" s="856"/>
      <c r="G446" s="856"/>
      <c r="H446" s="856"/>
      <c r="I446" s="856"/>
      <c r="J446" s="856"/>
      <c r="K446" s="856"/>
      <c r="L446" s="856"/>
      <c r="M446" s="856"/>
      <c r="N446" s="856"/>
      <c r="O446" s="856"/>
      <c r="P446" s="758"/>
    </row>
    <row r="447" spans="1:16" s="39" customFormat="1" ht="54.75" customHeight="1" thickBot="1">
      <c r="A447" s="781" t="s">
        <v>1623</v>
      </c>
      <c r="B447" s="782"/>
      <c r="C447" s="782"/>
      <c r="D447" s="782"/>
      <c r="E447" s="782"/>
      <c r="F447" s="782"/>
      <c r="G447" s="782"/>
      <c r="H447" s="782"/>
      <c r="I447" s="782"/>
      <c r="J447" s="782"/>
      <c r="K447" s="782"/>
      <c r="L447" s="782"/>
      <c r="M447" s="782"/>
      <c r="N447" s="782"/>
      <c r="O447" s="782"/>
      <c r="P447" s="783"/>
    </row>
    <row r="448" spans="1:16" s="224" customFormat="1" ht="57.75" customHeight="1">
      <c r="A448" s="222">
        <v>1</v>
      </c>
      <c r="B448" s="222" t="s">
        <v>60</v>
      </c>
      <c r="C448" s="288" t="s">
        <v>1624</v>
      </c>
      <c r="D448" s="222" t="s">
        <v>160</v>
      </c>
      <c r="E448" s="288"/>
      <c r="F448" s="279">
        <v>43479</v>
      </c>
      <c r="G448" s="279">
        <v>43828</v>
      </c>
      <c r="H448" s="648">
        <v>5267958.96</v>
      </c>
      <c r="I448" s="648"/>
      <c r="J448" s="648">
        <v>5267958.96</v>
      </c>
      <c r="K448" s="648"/>
      <c r="L448" s="648">
        <v>1369669.3296000001</v>
      </c>
      <c r="M448" s="648">
        <v>592178.15020000003</v>
      </c>
      <c r="N448" s="648"/>
      <c r="O448" s="648"/>
      <c r="P448" s="256" t="s">
        <v>1140</v>
      </c>
    </row>
    <row r="449" spans="1:16" s="224" customFormat="1" ht="57.75" customHeight="1">
      <c r="A449" s="61">
        <v>2</v>
      </c>
      <c r="B449" s="222" t="s">
        <v>60</v>
      </c>
      <c r="C449" s="62" t="s">
        <v>1625</v>
      </c>
      <c r="D449" s="222" t="s">
        <v>160</v>
      </c>
      <c r="E449" s="62"/>
      <c r="F449" s="283">
        <v>43473</v>
      </c>
      <c r="G449" s="283">
        <v>43468</v>
      </c>
      <c r="H449" s="644">
        <v>1051424.1299999999</v>
      </c>
      <c r="I449" s="644"/>
      <c r="J449" s="644">
        <v>1051424.1299999999</v>
      </c>
      <c r="K449" s="644"/>
      <c r="L449" s="644"/>
      <c r="M449" s="644">
        <v>0</v>
      </c>
      <c r="N449" s="644"/>
      <c r="O449" s="644"/>
      <c r="P449" s="64" t="s">
        <v>1140</v>
      </c>
    </row>
    <row r="450" spans="1:16" s="224" customFormat="1" ht="57.75" customHeight="1">
      <c r="A450" s="61">
        <v>3</v>
      </c>
      <c r="B450" s="222" t="s">
        <v>60</v>
      </c>
      <c r="C450" s="62" t="s">
        <v>1626</v>
      </c>
      <c r="D450" s="222" t="s">
        <v>160</v>
      </c>
      <c r="E450" s="62"/>
      <c r="F450" s="283">
        <v>43558</v>
      </c>
      <c r="G450" s="283">
        <v>43827</v>
      </c>
      <c r="H450" s="644">
        <v>10595550.4</v>
      </c>
      <c r="I450" s="644"/>
      <c r="J450" s="644">
        <v>10595550.4</v>
      </c>
      <c r="K450" s="644"/>
      <c r="L450" s="644"/>
      <c r="M450" s="644">
        <v>0</v>
      </c>
      <c r="N450" s="644"/>
      <c r="O450" s="644"/>
      <c r="P450" s="64" t="s">
        <v>1140</v>
      </c>
    </row>
    <row r="451" spans="1:16" s="224" customFormat="1" ht="57.75" customHeight="1">
      <c r="A451" s="61">
        <v>4</v>
      </c>
      <c r="B451" s="222" t="s">
        <v>60</v>
      </c>
      <c r="C451" s="62" t="s">
        <v>1627</v>
      </c>
      <c r="D451" s="222" t="s">
        <v>160</v>
      </c>
      <c r="E451" s="62"/>
      <c r="F451" s="283">
        <v>43550</v>
      </c>
      <c r="G451" s="283">
        <v>43799</v>
      </c>
      <c r="H451" s="644">
        <v>7665377.0432000002</v>
      </c>
      <c r="I451" s="644"/>
      <c r="J451" s="644">
        <v>7665377.0432000002</v>
      </c>
      <c r="K451" s="644"/>
      <c r="L451" s="644"/>
      <c r="M451" s="644">
        <v>3038808.24</v>
      </c>
      <c r="N451" s="644"/>
      <c r="O451" s="644"/>
      <c r="P451" s="64" t="s">
        <v>1140</v>
      </c>
    </row>
    <row r="452" spans="1:16" s="224" customFormat="1" ht="57.75" customHeight="1">
      <c r="A452" s="61">
        <v>5</v>
      </c>
      <c r="B452" s="222" t="s">
        <v>60</v>
      </c>
      <c r="C452" s="62" t="s">
        <v>1628</v>
      </c>
      <c r="D452" s="222" t="s">
        <v>160</v>
      </c>
      <c r="E452" s="62"/>
      <c r="F452" s="283">
        <v>43473</v>
      </c>
      <c r="G452" s="283">
        <v>43802</v>
      </c>
      <c r="H452" s="644">
        <v>4110530</v>
      </c>
      <c r="I452" s="644"/>
      <c r="J452" s="644">
        <v>4110530</v>
      </c>
      <c r="K452" s="644"/>
      <c r="L452" s="644">
        <v>1649804</v>
      </c>
      <c r="M452" s="644">
        <v>584342.25999999978</v>
      </c>
      <c r="N452" s="644"/>
      <c r="O452" s="644"/>
      <c r="P452" s="64" t="s">
        <v>1140</v>
      </c>
    </row>
    <row r="453" spans="1:16" s="224" customFormat="1" ht="57.75" customHeight="1">
      <c r="A453" s="61">
        <v>6</v>
      </c>
      <c r="B453" s="222" t="s">
        <v>60</v>
      </c>
      <c r="C453" s="62" t="s">
        <v>1629</v>
      </c>
      <c r="D453" s="222" t="s">
        <v>160</v>
      </c>
      <c r="E453" s="62"/>
      <c r="F453" s="283">
        <v>43469</v>
      </c>
      <c r="G453" s="283">
        <v>43502</v>
      </c>
      <c r="H453" s="644">
        <v>754551</v>
      </c>
      <c r="I453" s="644">
        <v>0</v>
      </c>
      <c r="J453" s="644">
        <v>754551</v>
      </c>
      <c r="K453" s="644">
        <v>754551</v>
      </c>
      <c r="L453" s="644">
        <v>0</v>
      </c>
      <c r="M453" s="644">
        <v>0</v>
      </c>
      <c r="N453" s="644">
        <v>0</v>
      </c>
      <c r="O453" s="644"/>
      <c r="P453" s="64" t="s">
        <v>1630</v>
      </c>
    </row>
    <row r="454" spans="1:16" s="224" customFormat="1" ht="57.75" customHeight="1">
      <c r="A454" s="61">
        <v>7</v>
      </c>
      <c r="B454" s="222" t="s">
        <v>60</v>
      </c>
      <c r="C454" s="62" t="s">
        <v>1631</v>
      </c>
      <c r="D454" s="222" t="s">
        <v>160</v>
      </c>
      <c r="E454" s="62"/>
      <c r="F454" s="283">
        <v>43567</v>
      </c>
      <c r="G454" s="283">
        <v>43661</v>
      </c>
      <c r="H454" s="644">
        <v>2238342</v>
      </c>
      <c r="I454" s="644">
        <v>0</v>
      </c>
      <c r="J454" s="644">
        <v>2238342</v>
      </c>
      <c r="K454" s="644">
        <v>0</v>
      </c>
      <c r="L454" s="644">
        <v>0</v>
      </c>
      <c r="M454" s="644">
        <v>0</v>
      </c>
      <c r="N454" s="644">
        <v>0</v>
      </c>
      <c r="O454" s="644"/>
      <c r="P454" s="64" t="s">
        <v>1140</v>
      </c>
    </row>
    <row r="455" spans="1:16" s="224" customFormat="1" ht="57.75" customHeight="1">
      <c r="A455" s="61">
        <v>8</v>
      </c>
      <c r="B455" s="222" t="s">
        <v>60</v>
      </c>
      <c r="C455" s="62" t="s">
        <v>1632</v>
      </c>
      <c r="D455" s="222" t="s">
        <v>160</v>
      </c>
      <c r="E455" s="62"/>
      <c r="F455" s="283">
        <v>43542</v>
      </c>
      <c r="G455" s="283">
        <v>43801</v>
      </c>
      <c r="H455" s="644">
        <v>3811839.02</v>
      </c>
      <c r="I455" s="644">
        <v>0</v>
      </c>
      <c r="J455" s="644">
        <v>3811839.02</v>
      </c>
      <c r="K455" s="644">
        <v>0</v>
      </c>
      <c r="L455" s="644">
        <v>0</v>
      </c>
      <c r="M455" s="644">
        <v>0</v>
      </c>
      <c r="N455" s="644">
        <v>0</v>
      </c>
      <c r="O455" s="644"/>
      <c r="P455" s="64" t="s">
        <v>1140</v>
      </c>
    </row>
    <row r="456" spans="1:16" s="224" customFormat="1" ht="57.75" customHeight="1">
      <c r="A456" s="61">
        <v>9</v>
      </c>
      <c r="B456" s="222" t="s">
        <v>60</v>
      </c>
      <c r="C456" s="62" t="s">
        <v>1633</v>
      </c>
      <c r="D456" s="222" t="s">
        <v>160</v>
      </c>
      <c r="E456" s="62"/>
      <c r="F456" s="283">
        <v>43467</v>
      </c>
      <c r="G456" s="283">
        <v>43823</v>
      </c>
      <c r="H456" s="644">
        <v>5283069.9101999989</v>
      </c>
      <c r="I456" s="644"/>
      <c r="J456" s="644">
        <v>5283069.91</v>
      </c>
      <c r="K456" s="644">
        <v>6286853.1929000001</v>
      </c>
      <c r="L456" s="644">
        <v>4450445.7300000004</v>
      </c>
      <c r="M456" s="644">
        <v>1508935.5099999998</v>
      </c>
      <c r="N456" s="644"/>
      <c r="O456" s="644"/>
      <c r="P456" s="64" t="s">
        <v>1634</v>
      </c>
    </row>
    <row r="457" spans="1:16" s="224" customFormat="1" ht="57.75" customHeight="1">
      <c r="A457" s="61">
        <v>10</v>
      </c>
      <c r="B457" s="222" t="s">
        <v>60</v>
      </c>
      <c r="C457" s="62" t="s">
        <v>1635</v>
      </c>
      <c r="D457" s="222" t="s">
        <v>160</v>
      </c>
      <c r="E457" s="62"/>
      <c r="F457" s="283">
        <v>43448</v>
      </c>
      <c r="G457" s="283" t="s">
        <v>1636</v>
      </c>
      <c r="H457" s="644">
        <v>5663693.5899999999</v>
      </c>
      <c r="I457" s="644"/>
      <c r="J457" s="644">
        <v>5663693.5899999999</v>
      </c>
      <c r="K457" s="644"/>
      <c r="L457" s="644">
        <v>5047410.45</v>
      </c>
      <c r="M457" s="644">
        <v>324927.45000000019</v>
      </c>
      <c r="N457" s="644"/>
      <c r="O457" s="644"/>
      <c r="P457" s="64" t="s">
        <v>1140</v>
      </c>
    </row>
    <row r="458" spans="1:16" s="224" customFormat="1" ht="57.75" customHeight="1">
      <c r="A458" s="61">
        <v>11</v>
      </c>
      <c r="B458" s="222" t="s">
        <v>60</v>
      </c>
      <c r="C458" s="62" t="s">
        <v>1637</v>
      </c>
      <c r="D458" s="222" t="s">
        <v>160</v>
      </c>
      <c r="E458" s="62"/>
      <c r="F458" s="283">
        <v>43280</v>
      </c>
      <c r="G458" s="283" t="s">
        <v>1638</v>
      </c>
      <c r="H458" s="644">
        <v>23883200</v>
      </c>
      <c r="I458" s="644"/>
      <c r="J458" s="644">
        <v>23883200</v>
      </c>
      <c r="K458" s="644"/>
      <c r="L458" s="644"/>
      <c r="M458" s="644">
        <v>3272482</v>
      </c>
      <c r="N458" s="644"/>
      <c r="O458" s="644"/>
      <c r="P458" s="64" t="s">
        <v>1639</v>
      </c>
    </row>
    <row r="459" spans="1:16" s="224" customFormat="1" ht="57.75" customHeight="1">
      <c r="A459" s="61">
        <v>12</v>
      </c>
      <c r="B459" s="222" t="s">
        <v>60</v>
      </c>
      <c r="C459" s="62" t="s">
        <v>1640</v>
      </c>
      <c r="D459" s="222" t="s">
        <v>160</v>
      </c>
      <c r="E459" s="62"/>
      <c r="F459" s="283">
        <v>42692</v>
      </c>
      <c r="G459" s="283">
        <v>43611</v>
      </c>
      <c r="H459" s="644">
        <v>4728260</v>
      </c>
      <c r="I459" s="644">
        <v>1646591.48</v>
      </c>
      <c r="J459" s="644">
        <v>3081668.52</v>
      </c>
      <c r="K459" s="644"/>
      <c r="L459" s="644">
        <v>2349971.0699999998</v>
      </c>
      <c r="M459" s="644">
        <v>246095.3200000003</v>
      </c>
      <c r="N459" s="644"/>
      <c r="O459" s="644"/>
      <c r="P459" s="64" t="s">
        <v>1140</v>
      </c>
    </row>
    <row r="460" spans="1:16" s="224" customFormat="1" ht="57.75" customHeight="1">
      <c r="A460" s="61">
        <v>13</v>
      </c>
      <c r="B460" s="222" t="s">
        <v>60</v>
      </c>
      <c r="C460" s="62" t="s">
        <v>1641</v>
      </c>
      <c r="D460" s="222" t="s">
        <v>160</v>
      </c>
      <c r="E460" s="62"/>
      <c r="F460" s="283">
        <v>43517</v>
      </c>
      <c r="G460" s="283">
        <v>43537</v>
      </c>
      <c r="H460" s="644">
        <v>141600</v>
      </c>
      <c r="I460" s="644"/>
      <c r="J460" s="644">
        <v>141600</v>
      </c>
      <c r="K460" s="644"/>
      <c r="L460" s="644">
        <v>0</v>
      </c>
      <c r="M460" s="644">
        <v>0</v>
      </c>
      <c r="N460" s="644"/>
      <c r="O460" s="644"/>
      <c r="P460" s="64" t="s">
        <v>1642</v>
      </c>
    </row>
    <row r="461" spans="1:16" s="224" customFormat="1" ht="57.75" customHeight="1">
      <c r="A461" s="61">
        <v>14</v>
      </c>
      <c r="B461" s="222" t="s">
        <v>60</v>
      </c>
      <c r="C461" s="62" t="s">
        <v>1643</v>
      </c>
      <c r="D461" s="222" t="s">
        <v>160</v>
      </c>
      <c r="E461" s="62"/>
      <c r="F461" s="283">
        <v>43515</v>
      </c>
      <c r="G461" s="283">
        <v>43610</v>
      </c>
      <c r="H461" s="644">
        <v>2355180.2782000001</v>
      </c>
      <c r="I461" s="644"/>
      <c r="J461" s="644">
        <v>2355180.2782000001</v>
      </c>
      <c r="K461" s="644"/>
      <c r="L461" s="644"/>
      <c r="M461" s="644">
        <v>1118377.3999999999</v>
      </c>
      <c r="N461" s="644"/>
      <c r="O461" s="644"/>
      <c r="P461" s="64" t="s">
        <v>1140</v>
      </c>
    </row>
    <row r="462" spans="1:16" s="224" customFormat="1" ht="57.75" customHeight="1">
      <c r="A462" s="61">
        <v>15</v>
      </c>
      <c r="B462" s="222" t="s">
        <v>60</v>
      </c>
      <c r="C462" s="62" t="s">
        <v>1644</v>
      </c>
      <c r="D462" s="222" t="s">
        <v>160</v>
      </c>
      <c r="E462" s="62"/>
      <c r="F462" s="283">
        <v>43203</v>
      </c>
      <c r="G462" s="283">
        <v>43573</v>
      </c>
      <c r="H462" s="644">
        <v>1298000</v>
      </c>
      <c r="I462" s="644"/>
      <c r="J462" s="644">
        <v>1298000</v>
      </c>
      <c r="K462" s="644"/>
      <c r="L462" s="644">
        <v>445760.73</v>
      </c>
      <c r="M462" s="644">
        <v>233825.62520000001</v>
      </c>
      <c r="N462" s="644"/>
      <c r="O462" s="644"/>
      <c r="P462" s="64" t="s">
        <v>1639</v>
      </c>
    </row>
    <row r="463" spans="1:16" s="224" customFormat="1" ht="57.75" customHeight="1">
      <c r="A463" s="61">
        <v>16</v>
      </c>
      <c r="B463" s="222" t="s">
        <v>60</v>
      </c>
      <c r="C463" s="62" t="s">
        <v>1645</v>
      </c>
      <c r="D463" s="222" t="s">
        <v>160</v>
      </c>
      <c r="E463" s="62"/>
      <c r="F463" s="283">
        <v>43305</v>
      </c>
      <c r="G463" s="283">
        <v>43580</v>
      </c>
      <c r="H463" s="644">
        <v>1888000</v>
      </c>
      <c r="I463" s="644">
        <v>488632.49</v>
      </c>
      <c r="J463" s="644">
        <v>1888000</v>
      </c>
      <c r="K463" s="644"/>
      <c r="L463" s="644">
        <v>204537.27000000002</v>
      </c>
      <c r="M463" s="644">
        <v>821573.7379999999</v>
      </c>
      <c r="N463" s="644"/>
      <c r="O463" s="644"/>
      <c r="P463" s="64" t="s">
        <v>1639</v>
      </c>
    </row>
    <row r="464" spans="1:16" s="224" customFormat="1" ht="57.75" customHeight="1">
      <c r="A464" s="61">
        <v>17</v>
      </c>
      <c r="B464" s="222" t="s">
        <v>60</v>
      </c>
      <c r="C464" s="62" t="s">
        <v>1646</v>
      </c>
      <c r="D464" s="222" t="s">
        <v>160</v>
      </c>
      <c r="E464" s="62"/>
      <c r="F464" s="283">
        <v>43262</v>
      </c>
      <c r="G464" s="283">
        <v>43662</v>
      </c>
      <c r="H464" s="644">
        <v>5404400</v>
      </c>
      <c r="I464" s="644"/>
      <c r="J464" s="644">
        <v>5404400</v>
      </c>
      <c r="K464" s="644"/>
      <c r="L464" s="644">
        <v>968021.73</v>
      </c>
      <c r="M464" s="644">
        <v>560533.31000000006</v>
      </c>
      <c r="N464" s="644"/>
      <c r="O464" s="644"/>
      <c r="P464" s="64" t="s">
        <v>1140</v>
      </c>
    </row>
    <row r="465" spans="1:16" s="224" customFormat="1" ht="57.75" customHeight="1">
      <c r="A465" s="61">
        <v>18</v>
      </c>
      <c r="B465" s="222" t="s">
        <v>60</v>
      </c>
      <c r="C465" s="62" t="s">
        <v>1647</v>
      </c>
      <c r="D465" s="222" t="s">
        <v>160</v>
      </c>
      <c r="E465" s="62"/>
      <c r="F465" s="283">
        <v>43441</v>
      </c>
      <c r="G465" s="283">
        <v>43570</v>
      </c>
      <c r="H465" s="644">
        <v>1149311.74</v>
      </c>
      <c r="I465" s="644"/>
      <c r="J465" s="644">
        <v>1149311.74</v>
      </c>
      <c r="K465" s="644"/>
      <c r="L465" s="644"/>
      <c r="M465" s="644">
        <v>0</v>
      </c>
      <c r="N465" s="644"/>
      <c r="O465" s="644"/>
      <c r="P465" s="64" t="s">
        <v>1648</v>
      </c>
    </row>
    <row r="466" spans="1:16" s="224" customFormat="1" ht="57.75" customHeight="1">
      <c r="A466" s="61">
        <v>19</v>
      </c>
      <c r="B466" s="222" t="s">
        <v>60</v>
      </c>
      <c r="C466" s="62" t="s">
        <v>1649</v>
      </c>
      <c r="D466" s="222" t="s">
        <v>160</v>
      </c>
      <c r="E466" s="62"/>
      <c r="F466" s="283">
        <v>43423</v>
      </c>
      <c r="G466" s="283">
        <v>43567</v>
      </c>
      <c r="H466" s="644">
        <v>8260000</v>
      </c>
      <c r="I466" s="644">
        <v>2097511</v>
      </c>
      <c r="J466" s="644">
        <v>3293079.9613999994</v>
      </c>
      <c r="K466" s="644"/>
      <c r="L466" s="644">
        <v>2630352.2599999998</v>
      </c>
      <c r="M466" s="644">
        <v>0</v>
      </c>
      <c r="N466" s="644"/>
      <c r="O466" s="644"/>
      <c r="P466" s="64" t="s">
        <v>1140</v>
      </c>
    </row>
    <row r="467" spans="1:16" s="224" customFormat="1" ht="57.75" customHeight="1">
      <c r="A467" s="61">
        <v>20</v>
      </c>
      <c r="B467" s="222" t="s">
        <v>60</v>
      </c>
      <c r="C467" s="62" t="s">
        <v>1650</v>
      </c>
      <c r="D467" s="222" t="s">
        <v>160</v>
      </c>
      <c r="E467" s="62"/>
      <c r="F467" s="283">
        <v>43533</v>
      </c>
      <c r="G467" s="283">
        <v>43546</v>
      </c>
      <c r="H467" s="644">
        <v>271400</v>
      </c>
      <c r="I467" s="644"/>
      <c r="J467" s="644">
        <v>271400</v>
      </c>
      <c r="K467" s="644"/>
      <c r="L467" s="644">
        <v>271400</v>
      </c>
      <c r="M467" s="644">
        <v>0</v>
      </c>
      <c r="N467" s="644"/>
      <c r="O467" s="644"/>
      <c r="P467" s="64" t="s">
        <v>1642</v>
      </c>
    </row>
    <row r="468" spans="1:16" s="224" customFormat="1" ht="57.75" customHeight="1">
      <c r="A468" s="61">
        <v>21</v>
      </c>
      <c r="B468" s="222" t="s">
        <v>60</v>
      </c>
      <c r="C468" s="62" t="s">
        <v>1651</v>
      </c>
      <c r="D468" s="222" t="s">
        <v>160</v>
      </c>
      <c r="E468" s="62"/>
      <c r="F468" s="283">
        <v>43543</v>
      </c>
      <c r="G468" s="283">
        <v>43557</v>
      </c>
      <c r="H468" s="644">
        <v>256060</v>
      </c>
      <c r="I468" s="644"/>
      <c r="J468" s="644">
        <v>256060</v>
      </c>
      <c r="K468" s="644"/>
      <c r="L468" s="644"/>
      <c r="M468" s="644">
        <v>256060</v>
      </c>
      <c r="N468" s="644"/>
      <c r="O468" s="644"/>
      <c r="P468" s="64" t="s">
        <v>1642</v>
      </c>
    </row>
    <row r="469" spans="1:16" s="224" customFormat="1" ht="57.75" customHeight="1">
      <c r="A469" s="61">
        <v>22</v>
      </c>
      <c r="B469" s="222" t="s">
        <v>60</v>
      </c>
      <c r="C469" s="62" t="s">
        <v>1652</v>
      </c>
      <c r="D469" s="222" t="s">
        <v>160</v>
      </c>
      <c r="E469" s="62"/>
      <c r="F469" s="283">
        <v>43550</v>
      </c>
      <c r="G469" s="283">
        <v>43563</v>
      </c>
      <c r="H469" s="644">
        <v>182900</v>
      </c>
      <c r="I469" s="644"/>
      <c r="J469" s="644">
        <v>182900</v>
      </c>
      <c r="K469" s="644"/>
      <c r="L469" s="644"/>
      <c r="M469" s="644">
        <v>182900</v>
      </c>
      <c r="N469" s="644"/>
      <c r="O469" s="644"/>
      <c r="P469" s="64" t="s">
        <v>1642</v>
      </c>
    </row>
    <row r="470" spans="1:16" s="224" customFormat="1" ht="57.75" customHeight="1">
      <c r="A470" s="61">
        <v>23</v>
      </c>
      <c r="B470" s="222" t="s">
        <v>60</v>
      </c>
      <c r="C470" s="62" t="s">
        <v>1701</v>
      </c>
      <c r="D470" s="222" t="s">
        <v>160</v>
      </c>
      <c r="E470" s="62"/>
      <c r="F470" s="283">
        <v>43529</v>
      </c>
      <c r="G470" s="283">
        <v>43798</v>
      </c>
      <c r="H470" s="644">
        <v>953770.39999999991</v>
      </c>
      <c r="I470" s="644"/>
      <c r="J470" s="644">
        <v>953770.39999999991</v>
      </c>
      <c r="K470" s="644"/>
      <c r="L470" s="644"/>
      <c r="M470" s="644">
        <v>758003.14</v>
      </c>
      <c r="N470" s="644"/>
      <c r="O470" s="644"/>
      <c r="P470" s="64" t="s">
        <v>1140</v>
      </c>
    </row>
    <row r="471" spans="1:16" s="224" customFormat="1" ht="57.75" customHeight="1">
      <c r="A471" s="61">
        <v>24</v>
      </c>
      <c r="B471" s="222" t="s">
        <v>60</v>
      </c>
      <c r="C471" s="62" t="s">
        <v>1653</v>
      </c>
      <c r="D471" s="222" t="s">
        <v>160</v>
      </c>
      <c r="E471" s="62"/>
      <c r="F471" s="283">
        <v>41348</v>
      </c>
      <c r="G471" s="283" t="s">
        <v>1654</v>
      </c>
      <c r="H471" s="644">
        <v>15914000</v>
      </c>
      <c r="I471" s="644">
        <v>0</v>
      </c>
      <c r="J471" s="644">
        <v>15914000</v>
      </c>
      <c r="K471" s="644"/>
      <c r="L471" s="644">
        <v>0</v>
      </c>
      <c r="M471" s="644">
        <v>0</v>
      </c>
      <c r="N471" s="644">
        <v>0</v>
      </c>
      <c r="O471" s="644">
        <v>0</v>
      </c>
      <c r="P471" s="64" t="s">
        <v>1655</v>
      </c>
    </row>
    <row r="472" spans="1:16" s="224" customFormat="1" ht="57.75" customHeight="1">
      <c r="A472" s="61">
        <v>25</v>
      </c>
      <c r="B472" s="222" t="s">
        <v>60</v>
      </c>
      <c r="C472" s="62" t="s">
        <v>1656</v>
      </c>
      <c r="D472" s="222" t="s">
        <v>160</v>
      </c>
      <c r="E472" s="62"/>
      <c r="F472" s="283">
        <v>41424</v>
      </c>
      <c r="G472" s="283" t="s">
        <v>1657</v>
      </c>
      <c r="H472" s="644">
        <v>1072560</v>
      </c>
      <c r="I472" s="644">
        <v>0</v>
      </c>
      <c r="J472" s="644">
        <v>1072560</v>
      </c>
      <c r="K472" s="644"/>
      <c r="L472" s="644">
        <v>0</v>
      </c>
      <c r="M472" s="644">
        <v>0</v>
      </c>
      <c r="N472" s="644">
        <v>0</v>
      </c>
      <c r="O472" s="644">
        <v>0</v>
      </c>
      <c r="P472" s="64" t="s">
        <v>1658</v>
      </c>
    </row>
    <row r="473" spans="1:16" s="224" customFormat="1" ht="57.75" customHeight="1">
      <c r="A473" s="61">
        <v>26</v>
      </c>
      <c r="B473" s="222" t="s">
        <v>60</v>
      </c>
      <c r="C473" s="62" t="s">
        <v>1659</v>
      </c>
      <c r="D473" s="222" t="s">
        <v>160</v>
      </c>
      <c r="E473" s="62"/>
      <c r="F473" s="283">
        <v>41831</v>
      </c>
      <c r="G473" s="283"/>
      <c r="H473" s="644">
        <v>114450</v>
      </c>
      <c r="I473" s="644">
        <v>0</v>
      </c>
      <c r="J473" s="644">
        <v>114450</v>
      </c>
      <c r="K473" s="644"/>
      <c r="L473" s="644">
        <v>0</v>
      </c>
      <c r="M473" s="644">
        <v>0</v>
      </c>
      <c r="N473" s="644">
        <v>0</v>
      </c>
      <c r="O473" s="644">
        <v>0</v>
      </c>
      <c r="P473" s="64" t="s">
        <v>1660</v>
      </c>
    </row>
    <row r="474" spans="1:16" s="224" customFormat="1" ht="57.75" customHeight="1">
      <c r="A474" s="61">
        <v>27</v>
      </c>
      <c r="B474" s="222" t="s">
        <v>60</v>
      </c>
      <c r="C474" s="62" t="s">
        <v>1661</v>
      </c>
      <c r="D474" s="222" t="s">
        <v>160</v>
      </c>
      <c r="E474" s="62"/>
      <c r="F474" s="283">
        <v>41831</v>
      </c>
      <c r="G474" s="283" t="s">
        <v>1657</v>
      </c>
      <c r="H474" s="644">
        <v>1090000</v>
      </c>
      <c r="I474" s="644">
        <v>0</v>
      </c>
      <c r="J474" s="644">
        <v>1090000</v>
      </c>
      <c r="K474" s="644"/>
      <c r="L474" s="644">
        <v>0</v>
      </c>
      <c r="M474" s="644">
        <v>0</v>
      </c>
      <c r="N474" s="644">
        <v>0</v>
      </c>
      <c r="O474" s="644">
        <v>0</v>
      </c>
      <c r="P474" s="64" t="s">
        <v>1660</v>
      </c>
    </row>
    <row r="475" spans="1:16" s="224" customFormat="1" ht="57.75" customHeight="1">
      <c r="A475" s="61">
        <v>28</v>
      </c>
      <c r="B475" s="222" t="s">
        <v>60</v>
      </c>
      <c r="C475" s="62" t="s">
        <v>1662</v>
      </c>
      <c r="D475" s="222" t="s">
        <v>160</v>
      </c>
      <c r="E475" s="62"/>
      <c r="F475" s="283">
        <v>41751</v>
      </c>
      <c r="G475" s="283" t="s">
        <v>1657</v>
      </c>
      <c r="H475" s="644">
        <v>370600</v>
      </c>
      <c r="I475" s="644">
        <v>0</v>
      </c>
      <c r="J475" s="644">
        <v>370600</v>
      </c>
      <c r="K475" s="644"/>
      <c r="L475" s="644">
        <v>0</v>
      </c>
      <c r="M475" s="644">
        <v>0</v>
      </c>
      <c r="N475" s="644">
        <v>0</v>
      </c>
      <c r="O475" s="644">
        <v>0</v>
      </c>
      <c r="P475" s="64" t="s">
        <v>1663</v>
      </c>
    </row>
    <row r="476" spans="1:16" s="224" customFormat="1" ht="57.75" customHeight="1">
      <c r="A476" s="61">
        <v>29</v>
      </c>
      <c r="B476" s="222" t="s">
        <v>60</v>
      </c>
      <c r="C476" s="62" t="s">
        <v>1664</v>
      </c>
      <c r="D476" s="222" t="s">
        <v>160</v>
      </c>
      <c r="E476" s="62"/>
      <c r="F476" s="283">
        <v>39925</v>
      </c>
      <c r="G476" s="283" t="s">
        <v>1657</v>
      </c>
      <c r="H476" s="644">
        <v>441450</v>
      </c>
      <c r="I476" s="644">
        <v>0</v>
      </c>
      <c r="J476" s="644">
        <v>441450</v>
      </c>
      <c r="K476" s="644"/>
      <c r="L476" s="644">
        <v>0</v>
      </c>
      <c r="M476" s="644">
        <v>0</v>
      </c>
      <c r="N476" s="644">
        <v>0</v>
      </c>
      <c r="O476" s="644">
        <v>0</v>
      </c>
      <c r="P476" s="64" t="s">
        <v>1665</v>
      </c>
    </row>
    <row r="477" spans="1:16" s="224" customFormat="1" ht="57.75" customHeight="1">
      <c r="A477" s="61">
        <v>30</v>
      </c>
      <c r="B477" s="222" t="s">
        <v>60</v>
      </c>
      <c r="C477" s="62" t="s">
        <v>1666</v>
      </c>
      <c r="D477" s="222" t="s">
        <v>160</v>
      </c>
      <c r="E477" s="62"/>
      <c r="F477" s="283">
        <v>42415</v>
      </c>
      <c r="G477" s="283"/>
      <c r="H477" s="644">
        <v>4682000</v>
      </c>
      <c r="I477" s="644">
        <v>0</v>
      </c>
      <c r="J477" s="644">
        <v>3022764</v>
      </c>
      <c r="K477" s="644"/>
      <c r="L477" s="644">
        <v>0</v>
      </c>
      <c r="M477" s="644">
        <v>0</v>
      </c>
      <c r="N477" s="644">
        <v>0</v>
      </c>
      <c r="O477" s="644">
        <v>0</v>
      </c>
      <c r="P477" s="64" t="s">
        <v>1667</v>
      </c>
    </row>
    <row r="478" spans="1:16" s="224" customFormat="1" ht="57.75" customHeight="1">
      <c r="A478" s="61">
        <v>31</v>
      </c>
      <c r="B478" s="222" t="s">
        <v>60</v>
      </c>
      <c r="C478" s="62" t="s">
        <v>1668</v>
      </c>
      <c r="D478" s="222" t="s">
        <v>160</v>
      </c>
      <c r="E478" s="62"/>
      <c r="F478" s="283">
        <v>42419</v>
      </c>
      <c r="G478" s="283"/>
      <c r="H478" s="644">
        <v>7423170</v>
      </c>
      <c r="I478" s="644">
        <v>0</v>
      </c>
      <c r="J478" s="644">
        <v>7423170</v>
      </c>
      <c r="K478" s="644"/>
      <c r="L478" s="644">
        <v>0</v>
      </c>
      <c r="M478" s="644">
        <v>0</v>
      </c>
      <c r="N478" s="644">
        <v>0</v>
      </c>
      <c r="O478" s="644">
        <v>0</v>
      </c>
      <c r="P478" s="64" t="s">
        <v>1669</v>
      </c>
    </row>
    <row r="479" spans="1:16" s="224" customFormat="1" ht="57.75" customHeight="1">
      <c r="A479" s="61">
        <v>32</v>
      </c>
      <c r="B479" s="222" t="s">
        <v>60</v>
      </c>
      <c r="C479" s="62" t="s">
        <v>1670</v>
      </c>
      <c r="D479" s="222" t="s">
        <v>160</v>
      </c>
      <c r="E479" s="62"/>
      <c r="F479" s="283">
        <v>42426</v>
      </c>
      <c r="G479" s="283"/>
      <c r="H479" s="644">
        <v>188465</v>
      </c>
      <c r="I479" s="644">
        <v>0</v>
      </c>
      <c r="J479" s="644">
        <v>188465</v>
      </c>
      <c r="K479" s="644"/>
      <c r="L479" s="644">
        <v>0</v>
      </c>
      <c r="M479" s="644">
        <v>0</v>
      </c>
      <c r="N479" s="644">
        <v>0</v>
      </c>
      <c r="O479" s="644">
        <v>0</v>
      </c>
      <c r="P479" s="64" t="s">
        <v>1671</v>
      </c>
    </row>
    <row r="480" spans="1:16" s="224" customFormat="1" ht="57.75" customHeight="1">
      <c r="A480" s="61">
        <v>33</v>
      </c>
      <c r="B480" s="222" t="s">
        <v>60</v>
      </c>
      <c r="C480" s="62" t="s">
        <v>1672</v>
      </c>
      <c r="D480" s="222" t="s">
        <v>160</v>
      </c>
      <c r="E480" s="62"/>
      <c r="F480" s="283">
        <v>42173</v>
      </c>
      <c r="G480" s="283"/>
      <c r="H480" s="644">
        <v>68000</v>
      </c>
      <c r="I480" s="644">
        <v>0</v>
      </c>
      <c r="J480" s="644">
        <v>68000</v>
      </c>
      <c r="K480" s="644"/>
      <c r="L480" s="644">
        <v>0</v>
      </c>
      <c r="M480" s="644">
        <v>0</v>
      </c>
      <c r="N480" s="644">
        <v>0</v>
      </c>
      <c r="O480" s="644">
        <v>0</v>
      </c>
      <c r="P480" s="64" t="s">
        <v>1673</v>
      </c>
    </row>
    <row r="481" spans="1:16" s="224" customFormat="1" ht="57.75" customHeight="1">
      <c r="A481" s="61">
        <v>34</v>
      </c>
      <c r="B481" s="222" t="s">
        <v>60</v>
      </c>
      <c r="C481" s="62" t="s">
        <v>1674</v>
      </c>
      <c r="D481" s="222" t="s">
        <v>160</v>
      </c>
      <c r="E481" s="62"/>
      <c r="F481" s="283">
        <v>38036</v>
      </c>
      <c r="G481" s="283"/>
      <c r="H481" s="644">
        <v>157290</v>
      </c>
      <c r="I481" s="644">
        <v>0</v>
      </c>
      <c r="J481" s="644">
        <v>157290</v>
      </c>
      <c r="K481" s="644"/>
      <c r="L481" s="644">
        <v>0</v>
      </c>
      <c r="M481" s="644">
        <v>0</v>
      </c>
      <c r="N481" s="644">
        <v>0</v>
      </c>
      <c r="O481" s="644">
        <v>0</v>
      </c>
      <c r="P481" s="64" t="s">
        <v>1675</v>
      </c>
    </row>
    <row r="482" spans="1:16" s="224" customFormat="1" ht="57.75" customHeight="1">
      <c r="A482" s="61">
        <v>35</v>
      </c>
      <c r="B482" s="222" t="s">
        <v>60</v>
      </c>
      <c r="C482" s="62" t="s">
        <v>1676</v>
      </c>
      <c r="D482" s="222" t="s">
        <v>160</v>
      </c>
      <c r="E482" s="62"/>
      <c r="F482" s="283">
        <v>39889</v>
      </c>
      <c r="G482" s="283"/>
      <c r="H482" s="644">
        <v>175075</v>
      </c>
      <c r="I482" s="644">
        <v>0</v>
      </c>
      <c r="J482" s="644">
        <v>175075</v>
      </c>
      <c r="K482" s="644"/>
      <c r="L482" s="644">
        <v>0</v>
      </c>
      <c r="M482" s="644">
        <v>0</v>
      </c>
      <c r="N482" s="644">
        <v>0</v>
      </c>
      <c r="O482" s="644">
        <v>0</v>
      </c>
      <c r="P482" s="64" t="s">
        <v>1677</v>
      </c>
    </row>
    <row r="483" spans="1:16" s="224" customFormat="1" ht="57.75" customHeight="1">
      <c r="A483" s="61">
        <v>36</v>
      </c>
      <c r="B483" s="222" t="s">
        <v>60</v>
      </c>
      <c r="C483" s="62" t="s">
        <v>1678</v>
      </c>
      <c r="D483" s="222" t="s">
        <v>160</v>
      </c>
      <c r="E483" s="62"/>
      <c r="F483" s="283">
        <v>40542</v>
      </c>
      <c r="G483" s="283"/>
      <c r="H483" s="644">
        <v>185000</v>
      </c>
      <c r="I483" s="644">
        <v>0</v>
      </c>
      <c r="J483" s="644">
        <v>185000</v>
      </c>
      <c r="K483" s="644"/>
      <c r="L483" s="644">
        <v>0</v>
      </c>
      <c r="M483" s="644">
        <v>0</v>
      </c>
      <c r="N483" s="644">
        <v>0</v>
      </c>
      <c r="O483" s="644">
        <v>0</v>
      </c>
      <c r="P483" s="64" t="s">
        <v>1679</v>
      </c>
    </row>
    <row r="484" spans="1:16" s="224" customFormat="1" ht="57.75" customHeight="1">
      <c r="A484" s="61">
        <v>37</v>
      </c>
      <c r="B484" s="222" t="s">
        <v>60</v>
      </c>
      <c r="C484" s="62" t="s">
        <v>1680</v>
      </c>
      <c r="D484" s="222" t="s">
        <v>160</v>
      </c>
      <c r="E484" s="62"/>
      <c r="F484" s="283">
        <v>42733</v>
      </c>
      <c r="G484" s="283"/>
      <c r="H484" s="644">
        <v>4530630</v>
      </c>
      <c r="I484" s="644">
        <v>0</v>
      </c>
      <c r="J484" s="644">
        <v>4530630</v>
      </c>
      <c r="K484" s="644"/>
      <c r="L484" s="644">
        <v>0</v>
      </c>
      <c r="M484" s="644">
        <v>0</v>
      </c>
      <c r="N484" s="644">
        <v>0</v>
      </c>
      <c r="O484" s="644">
        <v>0</v>
      </c>
      <c r="P484" s="64" t="s">
        <v>1660</v>
      </c>
    </row>
    <row r="485" spans="1:16" s="224" customFormat="1" ht="57.75" customHeight="1">
      <c r="A485" s="61">
        <v>38</v>
      </c>
      <c r="B485" s="222" t="s">
        <v>60</v>
      </c>
      <c r="C485" s="62" t="s">
        <v>1681</v>
      </c>
      <c r="D485" s="222" t="s">
        <v>160</v>
      </c>
      <c r="E485" s="62"/>
      <c r="F485" s="283">
        <v>43469</v>
      </c>
      <c r="G485" s="283"/>
      <c r="H485" s="644">
        <v>4236480</v>
      </c>
      <c r="I485" s="644">
        <v>0</v>
      </c>
      <c r="J485" s="644">
        <v>0</v>
      </c>
      <c r="K485" s="644">
        <v>2965536</v>
      </c>
      <c r="L485" s="644">
        <v>0</v>
      </c>
      <c r="M485" s="644">
        <v>0</v>
      </c>
      <c r="N485" s="644">
        <v>0</v>
      </c>
      <c r="O485" s="644">
        <v>0</v>
      </c>
      <c r="P485" s="64" t="s">
        <v>1682</v>
      </c>
    </row>
    <row r="486" spans="1:16" s="224" customFormat="1" ht="57.75" customHeight="1">
      <c r="A486" s="61">
        <v>39</v>
      </c>
      <c r="B486" s="222" t="s">
        <v>60</v>
      </c>
      <c r="C486" s="62" t="s">
        <v>1683</v>
      </c>
      <c r="D486" s="222" t="s">
        <v>160</v>
      </c>
      <c r="E486" s="62"/>
      <c r="F486" s="283">
        <v>43447</v>
      </c>
      <c r="G486" s="282" t="s">
        <v>1684</v>
      </c>
      <c r="H486" s="644">
        <v>15260</v>
      </c>
      <c r="I486" s="644">
        <v>0</v>
      </c>
      <c r="J486" s="644">
        <v>0</v>
      </c>
      <c r="K486" s="644">
        <v>15260</v>
      </c>
      <c r="L486" s="644">
        <v>15260</v>
      </c>
      <c r="M486" s="644">
        <v>0</v>
      </c>
      <c r="N486" s="644">
        <v>0</v>
      </c>
      <c r="O486" s="644">
        <v>0</v>
      </c>
      <c r="P486" s="64" t="s">
        <v>1685</v>
      </c>
    </row>
    <row r="487" spans="1:16" s="224" customFormat="1" ht="57.75" customHeight="1">
      <c r="A487" s="61">
        <v>40</v>
      </c>
      <c r="B487" s="222" t="s">
        <v>60</v>
      </c>
      <c r="C487" s="62" t="s">
        <v>1686</v>
      </c>
      <c r="D487" s="222" t="s">
        <v>160</v>
      </c>
      <c r="E487" s="62"/>
      <c r="F487" s="283">
        <v>43447</v>
      </c>
      <c r="G487" s="282" t="s">
        <v>1687</v>
      </c>
      <c r="H487" s="644">
        <v>25305</v>
      </c>
      <c r="I487" s="644">
        <v>0</v>
      </c>
      <c r="J487" s="644">
        <v>0</v>
      </c>
      <c r="K487" s="644">
        <v>25305</v>
      </c>
      <c r="L487" s="644">
        <v>25305</v>
      </c>
      <c r="M487" s="644">
        <v>0</v>
      </c>
      <c r="N487" s="644">
        <v>0</v>
      </c>
      <c r="O487" s="644">
        <v>0</v>
      </c>
      <c r="P487" s="64" t="s">
        <v>1685</v>
      </c>
    </row>
    <row r="488" spans="1:16" s="224" customFormat="1" ht="57.75" customHeight="1">
      <c r="A488" s="61">
        <v>41</v>
      </c>
      <c r="B488" s="222" t="s">
        <v>60</v>
      </c>
      <c r="C488" s="62" t="s">
        <v>1688</v>
      </c>
      <c r="D488" s="222" t="s">
        <v>160</v>
      </c>
      <c r="E488" s="62"/>
      <c r="F488" s="283">
        <v>43447</v>
      </c>
      <c r="G488" s="282" t="s">
        <v>1689</v>
      </c>
      <c r="H488" s="644">
        <v>59955</v>
      </c>
      <c r="I488" s="644">
        <v>0</v>
      </c>
      <c r="J488" s="644">
        <v>0</v>
      </c>
      <c r="K488" s="644">
        <v>59955</v>
      </c>
      <c r="L488" s="644">
        <v>59955</v>
      </c>
      <c r="M488" s="644">
        <v>0</v>
      </c>
      <c r="N488" s="644">
        <v>0</v>
      </c>
      <c r="O488" s="644">
        <v>0</v>
      </c>
      <c r="P488" s="64" t="s">
        <v>1685</v>
      </c>
    </row>
    <row r="489" spans="1:16" s="224" customFormat="1" ht="57.75" customHeight="1">
      <c r="A489" s="61">
        <v>42</v>
      </c>
      <c r="B489" s="222" t="s">
        <v>60</v>
      </c>
      <c r="C489" s="62" t="s">
        <v>1690</v>
      </c>
      <c r="D489" s="222" t="s">
        <v>160</v>
      </c>
      <c r="E489" s="62"/>
      <c r="F489" s="283">
        <v>43447</v>
      </c>
      <c r="G489" s="282" t="s">
        <v>1691</v>
      </c>
      <c r="H489" s="644">
        <v>2590</v>
      </c>
      <c r="I489" s="644">
        <v>0</v>
      </c>
      <c r="J489" s="644">
        <v>0</v>
      </c>
      <c r="K489" s="644">
        <v>2590</v>
      </c>
      <c r="L489" s="644">
        <v>2590</v>
      </c>
      <c r="M489" s="644">
        <v>0</v>
      </c>
      <c r="N489" s="644">
        <v>0</v>
      </c>
      <c r="O489" s="644">
        <v>0</v>
      </c>
      <c r="P489" s="64" t="s">
        <v>1685</v>
      </c>
    </row>
    <row r="490" spans="1:16" s="224" customFormat="1" ht="57.75" customHeight="1">
      <c r="A490" s="61">
        <v>43</v>
      </c>
      <c r="B490" s="222" t="s">
        <v>60</v>
      </c>
      <c r="C490" s="62" t="s">
        <v>1692</v>
      </c>
      <c r="D490" s="222" t="s">
        <v>160</v>
      </c>
      <c r="E490" s="62"/>
      <c r="F490" s="283">
        <v>43447</v>
      </c>
      <c r="G490" s="282" t="s">
        <v>1693</v>
      </c>
      <c r="H490" s="644">
        <v>8820</v>
      </c>
      <c r="I490" s="644">
        <v>0</v>
      </c>
      <c r="J490" s="644">
        <v>0</v>
      </c>
      <c r="K490" s="644">
        <v>8820</v>
      </c>
      <c r="L490" s="644">
        <v>8820</v>
      </c>
      <c r="M490" s="644">
        <v>0</v>
      </c>
      <c r="N490" s="644">
        <v>0</v>
      </c>
      <c r="O490" s="644">
        <v>0</v>
      </c>
      <c r="P490" s="64" t="s">
        <v>1685</v>
      </c>
    </row>
    <row r="491" spans="1:16" s="224" customFormat="1" ht="57.75" customHeight="1">
      <c r="A491" s="61">
        <v>44</v>
      </c>
      <c r="B491" s="222" t="s">
        <v>60</v>
      </c>
      <c r="C491" s="62" t="s">
        <v>1694</v>
      </c>
      <c r="D491" s="222" t="s">
        <v>160</v>
      </c>
      <c r="E491" s="63" t="s">
        <v>1695</v>
      </c>
      <c r="F491" s="283">
        <v>43469</v>
      </c>
      <c r="G491" s="283">
        <v>43602</v>
      </c>
      <c r="H491" s="644">
        <v>542800</v>
      </c>
      <c r="I491" s="644">
        <v>542800</v>
      </c>
      <c r="J491" s="644">
        <v>684776.52</v>
      </c>
      <c r="K491" s="644"/>
      <c r="L491" s="644" t="s">
        <v>1060</v>
      </c>
      <c r="M491" s="644">
        <v>542800</v>
      </c>
      <c r="N491" s="644"/>
      <c r="O491" s="644"/>
      <c r="P491" s="64"/>
    </row>
    <row r="492" spans="1:16" s="224" customFormat="1" ht="57.75" customHeight="1">
      <c r="A492" s="61">
        <v>45</v>
      </c>
      <c r="B492" s="222" t="s">
        <v>60</v>
      </c>
      <c r="C492" s="62" t="s">
        <v>1696</v>
      </c>
      <c r="D492" s="222" t="s">
        <v>160</v>
      </c>
      <c r="E492" s="63" t="s">
        <v>188</v>
      </c>
      <c r="F492" s="283">
        <v>43537</v>
      </c>
      <c r="G492" s="283" t="s">
        <v>1697</v>
      </c>
      <c r="H492" s="644">
        <v>4705856.9000000004</v>
      </c>
      <c r="I492" s="644">
        <v>1355193.08</v>
      </c>
      <c r="J492" s="644">
        <v>4705856.9048261084</v>
      </c>
      <c r="K492" s="644"/>
      <c r="L492" s="644">
        <v>1355193.08</v>
      </c>
      <c r="M492" s="644">
        <v>1355193.08</v>
      </c>
      <c r="N492" s="644"/>
      <c r="O492" s="644"/>
      <c r="P492" s="64"/>
    </row>
    <row r="493" spans="1:16" s="224" customFormat="1" ht="57.75" customHeight="1">
      <c r="A493" s="61">
        <v>46</v>
      </c>
      <c r="B493" s="222" t="s">
        <v>60</v>
      </c>
      <c r="C493" s="62" t="s">
        <v>1698</v>
      </c>
      <c r="D493" s="222" t="s">
        <v>160</v>
      </c>
      <c r="E493" s="63" t="s">
        <v>188</v>
      </c>
      <c r="F493" s="283">
        <v>43608</v>
      </c>
      <c r="G493" s="283">
        <v>43807</v>
      </c>
      <c r="H493" s="644">
        <v>3699347.2</v>
      </c>
      <c r="I493" s="644" t="s">
        <v>1060</v>
      </c>
      <c r="J493" s="644">
        <v>3952495.32</v>
      </c>
      <c r="K493" s="644"/>
      <c r="L493" s="644" t="s">
        <v>1060</v>
      </c>
      <c r="M493" s="644" t="s">
        <v>1060</v>
      </c>
      <c r="N493" s="644"/>
      <c r="O493" s="644"/>
      <c r="P493" s="64"/>
    </row>
    <row r="494" spans="1:16" s="224" customFormat="1" ht="57.75" customHeight="1">
      <c r="A494" s="61">
        <v>47</v>
      </c>
      <c r="B494" s="222" t="s">
        <v>60</v>
      </c>
      <c r="C494" s="62" t="s">
        <v>1699</v>
      </c>
      <c r="D494" s="222" t="s">
        <v>160</v>
      </c>
      <c r="E494" s="63" t="s">
        <v>188</v>
      </c>
      <c r="F494" s="283">
        <v>43609</v>
      </c>
      <c r="G494" s="283">
        <v>43808</v>
      </c>
      <c r="H494" s="644">
        <v>2180626.4300000002</v>
      </c>
      <c r="I494" s="644" t="s">
        <v>1060</v>
      </c>
      <c r="J494" s="644">
        <v>2799235.35</v>
      </c>
      <c r="K494" s="644"/>
      <c r="L494" s="644" t="s">
        <v>1060</v>
      </c>
      <c r="M494" s="644" t="s">
        <v>1060</v>
      </c>
      <c r="N494" s="644"/>
      <c r="O494" s="644"/>
      <c r="P494" s="64"/>
    </row>
    <row r="495" spans="1:16" s="224" customFormat="1" ht="57.75" customHeight="1" thickBot="1">
      <c r="A495" s="225">
        <v>48</v>
      </c>
      <c r="B495" s="222" t="s">
        <v>60</v>
      </c>
      <c r="C495" s="262" t="s">
        <v>1700</v>
      </c>
      <c r="D495" s="289" t="s">
        <v>160</v>
      </c>
      <c r="E495" s="65" t="s">
        <v>188</v>
      </c>
      <c r="F495" s="286">
        <v>43608</v>
      </c>
      <c r="G495" s="286">
        <v>43807</v>
      </c>
      <c r="H495" s="645">
        <v>2802116.5</v>
      </c>
      <c r="I495" s="645" t="s">
        <v>1060</v>
      </c>
      <c r="J495" s="645">
        <v>2710631.11</v>
      </c>
      <c r="K495" s="645"/>
      <c r="L495" s="645" t="s">
        <v>1060</v>
      </c>
      <c r="M495" s="645" t="s">
        <v>1060</v>
      </c>
      <c r="N495" s="645"/>
      <c r="O495" s="645"/>
      <c r="P495" s="261"/>
    </row>
    <row r="496" spans="1:16" s="53" customFormat="1" ht="47.25" customHeight="1" thickBot="1">
      <c r="A496" s="858" t="s">
        <v>31</v>
      </c>
      <c r="B496" s="859"/>
      <c r="C496" s="859"/>
      <c r="D496" s="859"/>
      <c r="E496" s="859"/>
      <c r="F496" s="859"/>
      <c r="G496" s="860"/>
      <c r="H496" s="743">
        <f t="shared" ref="H496:M496" si="4">SUM(H448:H495)</f>
        <v>151906265.5016</v>
      </c>
      <c r="I496" s="742">
        <f t="shared" si="4"/>
        <v>6130728.0499999998</v>
      </c>
      <c r="J496" s="743">
        <f t="shared" si="4"/>
        <v>140207356.15762612</v>
      </c>
      <c r="K496" s="743">
        <f t="shared" si="4"/>
        <v>10118870.1929</v>
      </c>
      <c r="L496" s="743">
        <f t="shared" si="4"/>
        <v>20854495.649599999</v>
      </c>
      <c r="M496" s="743">
        <f t="shared" si="4"/>
        <v>15397035.2234</v>
      </c>
      <c r="N496" s="743"/>
      <c r="O496" s="743"/>
      <c r="P496" s="51"/>
    </row>
    <row r="497" spans="1:16" ht="15.75" thickBot="1">
      <c r="A497" s="855"/>
      <c r="B497" s="856"/>
      <c r="C497" s="856"/>
      <c r="D497" s="856"/>
      <c r="E497" s="856"/>
      <c r="F497" s="856"/>
      <c r="G497" s="856"/>
      <c r="H497" s="856"/>
      <c r="I497" s="856"/>
      <c r="J497" s="856"/>
      <c r="K497" s="856"/>
      <c r="L497" s="856"/>
      <c r="M497" s="856"/>
      <c r="N497" s="856"/>
      <c r="O497" s="856"/>
      <c r="P497" s="857"/>
    </row>
    <row r="498" spans="1:16" ht="47.25" customHeight="1" thickBot="1">
      <c r="A498" s="781" t="s">
        <v>1991</v>
      </c>
      <c r="B498" s="782"/>
      <c r="C498" s="782"/>
      <c r="D498" s="782"/>
      <c r="E498" s="782"/>
      <c r="F498" s="782"/>
      <c r="G498" s="782"/>
      <c r="H498" s="782"/>
      <c r="I498" s="782"/>
      <c r="J498" s="782"/>
      <c r="K498" s="782"/>
      <c r="L498" s="782"/>
      <c r="M498" s="782"/>
      <c r="N498" s="782"/>
      <c r="O498" s="782"/>
      <c r="P498" s="783"/>
    </row>
    <row r="499" spans="1:16" s="224" customFormat="1" ht="66" customHeight="1">
      <c r="A499" s="222">
        <v>1</v>
      </c>
      <c r="B499" s="222" t="s">
        <v>60</v>
      </c>
      <c r="C499" s="288" t="s">
        <v>1993</v>
      </c>
      <c r="D499" s="222" t="s">
        <v>456</v>
      </c>
      <c r="E499" s="255" t="s">
        <v>136</v>
      </c>
      <c r="F499" s="279">
        <v>42877</v>
      </c>
      <c r="G499" s="279">
        <v>43716</v>
      </c>
      <c r="H499" s="648">
        <v>7760248.3499999996</v>
      </c>
      <c r="I499" s="648"/>
      <c r="J499" s="648">
        <v>2638484.4390000002</v>
      </c>
      <c r="K499" s="648" t="s">
        <v>1060</v>
      </c>
      <c r="L499" s="648">
        <v>946070.12</v>
      </c>
      <c r="M499" s="648">
        <v>956582.01</v>
      </c>
      <c r="N499" s="648">
        <v>735832.31</v>
      </c>
      <c r="O499" s="648" t="s">
        <v>1060</v>
      </c>
      <c r="P499" s="288"/>
    </row>
    <row r="500" spans="1:16" s="224" customFormat="1" ht="77.25" customHeight="1">
      <c r="A500" s="61">
        <v>2</v>
      </c>
      <c r="B500" s="222" t="s">
        <v>60</v>
      </c>
      <c r="C500" s="62" t="s">
        <v>1994</v>
      </c>
      <c r="D500" s="61" t="s">
        <v>456</v>
      </c>
      <c r="E500" s="63" t="s">
        <v>136</v>
      </c>
      <c r="F500" s="283">
        <v>42907</v>
      </c>
      <c r="G500" s="283">
        <v>43686</v>
      </c>
      <c r="H500" s="644">
        <v>8835382.0199999996</v>
      </c>
      <c r="I500" s="644"/>
      <c r="J500" s="644">
        <v>2650614.6059999997</v>
      </c>
      <c r="K500" s="644" t="s">
        <v>1060</v>
      </c>
      <c r="L500" s="644">
        <v>1019467.1599999999</v>
      </c>
      <c r="M500" s="644">
        <v>1030794.58</v>
      </c>
      <c r="N500" s="644">
        <v>600352.87</v>
      </c>
      <c r="O500" s="644" t="s">
        <v>1060</v>
      </c>
      <c r="P500" s="62"/>
    </row>
    <row r="501" spans="1:16" s="224" customFormat="1" ht="77.25" customHeight="1">
      <c r="A501" s="61">
        <v>3</v>
      </c>
      <c r="B501" s="222" t="s">
        <v>60</v>
      </c>
      <c r="C501" s="62" t="s">
        <v>1995</v>
      </c>
      <c r="D501" s="61" t="s">
        <v>456</v>
      </c>
      <c r="E501" s="63" t="s">
        <v>1997</v>
      </c>
      <c r="F501" s="283">
        <v>42261</v>
      </c>
      <c r="G501" s="283">
        <v>43697</v>
      </c>
      <c r="H501" s="644">
        <v>50040817.640000001</v>
      </c>
      <c r="I501" s="644"/>
      <c r="J501" s="644">
        <v>8242671.5699999984</v>
      </c>
      <c r="K501" s="644" t="s">
        <v>1060</v>
      </c>
      <c r="L501" s="644">
        <v>1449716.1</v>
      </c>
      <c r="M501" s="644">
        <v>4353232.0299999993</v>
      </c>
      <c r="N501" s="644">
        <v>2439723.44</v>
      </c>
      <c r="O501" s="644" t="s">
        <v>1060</v>
      </c>
      <c r="P501" s="62"/>
    </row>
    <row r="502" spans="1:16" s="224" customFormat="1" ht="77.25" customHeight="1" thickBot="1">
      <c r="A502" s="225">
        <v>4</v>
      </c>
      <c r="B502" s="289" t="s">
        <v>60</v>
      </c>
      <c r="C502" s="262" t="s">
        <v>1996</v>
      </c>
      <c r="D502" s="225" t="s">
        <v>456</v>
      </c>
      <c r="E502" s="65" t="s">
        <v>1998</v>
      </c>
      <c r="F502" s="286">
        <v>42880</v>
      </c>
      <c r="G502" s="286">
        <v>43723</v>
      </c>
      <c r="H502" s="645">
        <v>29761000</v>
      </c>
      <c r="I502" s="645"/>
      <c r="J502" s="645" t="s">
        <v>1992</v>
      </c>
      <c r="K502" s="645" t="s">
        <v>1060</v>
      </c>
      <c r="L502" s="645">
        <v>3166875.64</v>
      </c>
      <c r="M502" s="645">
        <v>3170691.15</v>
      </c>
      <c r="N502" s="645">
        <v>3174125.12</v>
      </c>
      <c r="O502" s="645">
        <v>3175650.23</v>
      </c>
      <c r="P502" s="262"/>
    </row>
    <row r="503" spans="1:16" ht="48" customHeight="1" thickBot="1">
      <c r="A503" s="858" t="s">
        <v>31</v>
      </c>
      <c r="B503" s="859"/>
      <c r="C503" s="859"/>
      <c r="D503" s="859"/>
      <c r="E503" s="859"/>
      <c r="F503" s="859"/>
      <c r="G503" s="860"/>
      <c r="H503" s="743">
        <f>SUM(H499:H502)</f>
        <v>96397448.00999999</v>
      </c>
      <c r="I503" s="744"/>
      <c r="J503" s="743">
        <f>SUM(J499:J502)</f>
        <v>13531770.614999998</v>
      </c>
      <c r="K503" s="743"/>
      <c r="L503" s="743">
        <f>SUM(L499:L502)</f>
        <v>6582129.0199999996</v>
      </c>
      <c r="M503" s="743">
        <f>SUM(M499:M502)</f>
        <v>9511299.7699999996</v>
      </c>
      <c r="N503" s="743">
        <f>SUM(N499:N502)</f>
        <v>6950033.7400000002</v>
      </c>
      <c r="O503" s="743">
        <f>SUM(O502)</f>
        <v>3175650.23</v>
      </c>
      <c r="P503" s="51"/>
    </row>
    <row r="504" spans="1:16" ht="15.75" thickBot="1">
      <c r="A504" s="855"/>
      <c r="B504" s="856"/>
      <c r="C504" s="856"/>
      <c r="D504" s="856"/>
      <c r="E504" s="856"/>
      <c r="F504" s="856"/>
      <c r="G504" s="856"/>
      <c r="H504" s="856"/>
      <c r="I504" s="856"/>
      <c r="J504" s="856"/>
      <c r="K504" s="856"/>
      <c r="L504" s="856"/>
      <c r="M504" s="856"/>
      <c r="N504" s="856"/>
      <c r="O504" s="856"/>
      <c r="P504" s="857"/>
    </row>
    <row r="505" spans="1:16" ht="46.5" customHeight="1" thickBot="1">
      <c r="A505" s="781" t="s">
        <v>1999</v>
      </c>
      <c r="B505" s="782"/>
      <c r="C505" s="782"/>
      <c r="D505" s="782"/>
      <c r="E505" s="782"/>
      <c r="F505" s="782"/>
      <c r="G505" s="782"/>
      <c r="H505" s="782"/>
      <c r="I505" s="782"/>
      <c r="J505" s="782"/>
      <c r="K505" s="782"/>
      <c r="L505" s="782"/>
      <c r="M505" s="782"/>
      <c r="N505" s="782"/>
      <c r="O505" s="782"/>
      <c r="P505" s="783"/>
    </row>
    <row r="506" spans="1:16" s="69" customFormat="1" ht="47.25" customHeight="1">
      <c r="A506" s="222">
        <v>1</v>
      </c>
      <c r="B506" s="222" t="s">
        <v>60</v>
      </c>
      <c r="C506" s="288" t="s">
        <v>2002</v>
      </c>
      <c r="D506" s="222" t="s">
        <v>302</v>
      </c>
      <c r="E506" s="255" t="s">
        <v>441</v>
      </c>
      <c r="F506" s="222">
        <v>2019</v>
      </c>
      <c r="G506" s="222">
        <v>2020</v>
      </c>
      <c r="H506" s="648">
        <v>10000000</v>
      </c>
      <c r="I506" s="648"/>
      <c r="J506" s="721"/>
      <c r="K506" s="721"/>
      <c r="L506" s="721"/>
      <c r="M506" s="721"/>
      <c r="N506" s="721"/>
      <c r="O506" s="721"/>
      <c r="P506" s="288" t="s">
        <v>2000</v>
      </c>
    </row>
    <row r="507" spans="1:16" s="69" customFormat="1" ht="47.25" customHeight="1">
      <c r="A507" s="61">
        <v>2</v>
      </c>
      <c r="B507" s="222" t="s">
        <v>60</v>
      </c>
      <c r="C507" s="62" t="s">
        <v>2003</v>
      </c>
      <c r="D507" s="222" t="s">
        <v>302</v>
      </c>
      <c r="E507" s="255" t="s">
        <v>441</v>
      </c>
      <c r="F507" s="61">
        <v>2019</v>
      </c>
      <c r="G507" s="61">
        <v>2020</v>
      </c>
      <c r="H507" s="644">
        <v>2000000</v>
      </c>
      <c r="I507" s="644">
        <v>0</v>
      </c>
      <c r="J507" s="632"/>
      <c r="K507" s="632"/>
      <c r="L507" s="632"/>
      <c r="M507" s="632"/>
      <c r="N507" s="632"/>
      <c r="O507" s="632"/>
      <c r="P507" s="62" t="s">
        <v>2001</v>
      </c>
    </row>
    <row r="508" spans="1:16" s="69" customFormat="1" ht="47.25" customHeight="1">
      <c r="A508" s="61">
        <v>3</v>
      </c>
      <c r="B508" s="222" t="s">
        <v>60</v>
      </c>
      <c r="C508" s="62" t="s">
        <v>2003</v>
      </c>
      <c r="D508" s="222" t="s">
        <v>302</v>
      </c>
      <c r="E508" s="255" t="s">
        <v>441</v>
      </c>
      <c r="F508" s="61">
        <v>2019</v>
      </c>
      <c r="G508" s="61">
        <v>2020</v>
      </c>
      <c r="H508" s="644">
        <v>2000000</v>
      </c>
      <c r="I508" s="644">
        <v>0</v>
      </c>
      <c r="J508" s="632"/>
      <c r="K508" s="632"/>
      <c r="L508" s="632"/>
      <c r="M508" s="632"/>
      <c r="N508" s="632"/>
      <c r="O508" s="632"/>
      <c r="P508" s="62" t="s">
        <v>2001</v>
      </c>
    </row>
    <row r="509" spans="1:16" s="69" customFormat="1" ht="47.25" customHeight="1">
      <c r="A509" s="61">
        <v>4</v>
      </c>
      <c r="B509" s="222" t="s">
        <v>60</v>
      </c>
      <c r="C509" s="62" t="s">
        <v>2003</v>
      </c>
      <c r="D509" s="222" t="s">
        <v>302</v>
      </c>
      <c r="E509" s="255" t="s">
        <v>441</v>
      </c>
      <c r="F509" s="61">
        <v>2019</v>
      </c>
      <c r="G509" s="61">
        <v>2020</v>
      </c>
      <c r="H509" s="644">
        <v>2000000</v>
      </c>
      <c r="I509" s="644">
        <v>0</v>
      </c>
      <c r="J509" s="632"/>
      <c r="K509" s="632"/>
      <c r="L509" s="632"/>
      <c r="M509" s="632"/>
      <c r="N509" s="632"/>
      <c r="O509" s="632"/>
      <c r="P509" s="62" t="s">
        <v>2001</v>
      </c>
    </row>
    <row r="510" spans="1:16" s="69" customFormat="1" ht="47.25" customHeight="1">
      <c r="A510" s="61">
        <v>5</v>
      </c>
      <c r="B510" s="222" t="s">
        <v>60</v>
      </c>
      <c r="C510" s="62" t="s">
        <v>2004</v>
      </c>
      <c r="D510" s="222" t="s">
        <v>302</v>
      </c>
      <c r="E510" s="255" t="s">
        <v>441</v>
      </c>
      <c r="F510" s="61">
        <v>2019</v>
      </c>
      <c r="G510" s="61">
        <v>2020</v>
      </c>
      <c r="H510" s="644">
        <v>2000000</v>
      </c>
      <c r="I510" s="644">
        <v>0</v>
      </c>
      <c r="J510" s="632"/>
      <c r="K510" s="632"/>
      <c r="L510" s="632"/>
      <c r="M510" s="632"/>
      <c r="N510" s="632"/>
      <c r="O510" s="632"/>
      <c r="P510" s="62" t="s">
        <v>2001</v>
      </c>
    </row>
    <row r="511" spans="1:16" s="69" customFormat="1" ht="47.25" customHeight="1">
      <c r="A511" s="61">
        <v>6</v>
      </c>
      <c r="B511" s="61" t="s">
        <v>592</v>
      </c>
      <c r="C511" s="62" t="s">
        <v>2005</v>
      </c>
      <c r="D511" s="222" t="s">
        <v>302</v>
      </c>
      <c r="E511" s="255" t="s">
        <v>441</v>
      </c>
      <c r="F511" s="61">
        <v>2019</v>
      </c>
      <c r="G511" s="61">
        <v>2020</v>
      </c>
      <c r="H511" s="644">
        <v>1500000</v>
      </c>
      <c r="I511" s="644">
        <v>0</v>
      </c>
      <c r="J511" s="632"/>
      <c r="K511" s="632"/>
      <c r="L511" s="632"/>
      <c r="M511" s="632"/>
      <c r="N511" s="632"/>
      <c r="O511" s="632"/>
      <c r="P511" s="62" t="s">
        <v>2001</v>
      </c>
    </row>
    <row r="512" spans="1:16" s="69" customFormat="1" ht="47.25" customHeight="1">
      <c r="A512" s="61">
        <v>7</v>
      </c>
      <c r="B512" s="61" t="s">
        <v>592</v>
      </c>
      <c r="C512" s="62" t="s">
        <v>2005</v>
      </c>
      <c r="D512" s="222" t="s">
        <v>302</v>
      </c>
      <c r="E512" s="255" t="s">
        <v>441</v>
      </c>
      <c r="F512" s="61">
        <v>2019</v>
      </c>
      <c r="G512" s="61">
        <v>2020</v>
      </c>
      <c r="H512" s="644">
        <v>1500000</v>
      </c>
      <c r="I512" s="644">
        <v>0</v>
      </c>
      <c r="J512" s="632"/>
      <c r="K512" s="632"/>
      <c r="L512" s="632"/>
      <c r="M512" s="632"/>
      <c r="N512" s="632"/>
      <c r="O512" s="632"/>
      <c r="P512" s="62" t="s">
        <v>2001</v>
      </c>
    </row>
    <row r="513" spans="1:16" s="69" customFormat="1" ht="47.25" customHeight="1">
      <c r="A513" s="61">
        <v>8</v>
      </c>
      <c r="B513" s="61" t="s">
        <v>592</v>
      </c>
      <c r="C513" s="62" t="s">
        <v>2005</v>
      </c>
      <c r="D513" s="222" t="s">
        <v>302</v>
      </c>
      <c r="E513" s="255" t="s">
        <v>441</v>
      </c>
      <c r="F513" s="61">
        <v>2019</v>
      </c>
      <c r="G513" s="61">
        <v>2020</v>
      </c>
      <c r="H513" s="644">
        <v>1500000</v>
      </c>
      <c r="I513" s="644">
        <v>0</v>
      </c>
      <c r="J513" s="632"/>
      <c r="K513" s="632"/>
      <c r="L513" s="632"/>
      <c r="M513" s="632"/>
      <c r="N513" s="632"/>
      <c r="O513" s="632"/>
      <c r="P513" s="62" t="s">
        <v>2001</v>
      </c>
    </row>
    <row r="514" spans="1:16" s="69" customFormat="1" ht="47.25" customHeight="1">
      <c r="A514" s="61">
        <v>9</v>
      </c>
      <c r="B514" s="61" t="s">
        <v>142</v>
      </c>
      <c r="C514" s="62" t="s">
        <v>2006</v>
      </c>
      <c r="D514" s="222" t="s">
        <v>302</v>
      </c>
      <c r="E514" s="255" t="s">
        <v>441</v>
      </c>
      <c r="F514" s="61">
        <v>2019</v>
      </c>
      <c r="G514" s="61">
        <v>2020</v>
      </c>
      <c r="H514" s="644">
        <v>3000000</v>
      </c>
      <c r="I514" s="644">
        <v>0</v>
      </c>
      <c r="J514" s="632"/>
      <c r="K514" s="632"/>
      <c r="L514" s="632"/>
      <c r="M514" s="632"/>
      <c r="N514" s="632"/>
      <c r="O514" s="632"/>
      <c r="P514" s="62" t="s">
        <v>2001</v>
      </c>
    </row>
    <row r="515" spans="1:16" s="69" customFormat="1" ht="47.25" customHeight="1">
      <c r="A515" s="61">
        <v>10</v>
      </c>
      <c r="B515" s="61" t="s">
        <v>60</v>
      </c>
      <c r="C515" s="62" t="s">
        <v>2007</v>
      </c>
      <c r="D515" s="222" t="s">
        <v>302</v>
      </c>
      <c r="E515" s="255" t="s">
        <v>441</v>
      </c>
      <c r="F515" s="61">
        <v>2019</v>
      </c>
      <c r="G515" s="61">
        <v>2020</v>
      </c>
      <c r="H515" s="644">
        <v>300000</v>
      </c>
      <c r="I515" s="644">
        <v>0</v>
      </c>
      <c r="J515" s="632"/>
      <c r="K515" s="632"/>
      <c r="L515" s="632"/>
      <c r="M515" s="632"/>
      <c r="N515" s="632"/>
      <c r="O515" s="632"/>
      <c r="P515" s="62" t="s">
        <v>2001</v>
      </c>
    </row>
    <row r="516" spans="1:16" s="69" customFormat="1" ht="47.25" customHeight="1">
      <c r="A516" s="61">
        <v>11</v>
      </c>
      <c r="B516" s="61" t="s">
        <v>60</v>
      </c>
      <c r="C516" s="62" t="s">
        <v>2007</v>
      </c>
      <c r="D516" s="222" t="s">
        <v>302</v>
      </c>
      <c r="E516" s="255" t="s">
        <v>441</v>
      </c>
      <c r="F516" s="61">
        <v>2019</v>
      </c>
      <c r="G516" s="61">
        <v>2020</v>
      </c>
      <c r="H516" s="644">
        <v>300000</v>
      </c>
      <c r="I516" s="644">
        <v>0</v>
      </c>
      <c r="J516" s="632"/>
      <c r="K516" s="632"/>
      <c r="L516" s="632"/>
      <c r="M516" s="632"/>
      <c r="N516" s="632"/>
      <c r="O516" s="632"/>
      <c r="P516" s="62" t="s">
        <v>2001</v>
      </c>
    </row>
    <row r="517" spans="1:16" s="69" customFormat="1" ht="47.25" customHeight="1">
      <c r="A517" s="61">
        <v>12</v>
      </c>
      <c r="B517" s="61" t="s">
        <v>60</v>
      </c>
      <c r="C517" s="62" t="s">
        <v>2007</v>
      </c>
      <c r="D517" s="222" t="s">
        <v>302</v>
      </c>
      <c r="E517" s="255" t="s">
        <v>441</v>
      </c>
      <c r="F517" s="61">
        <v>2019</v>
      </c>
      <c r="G517" s="61">
        <v>2020</v>
      </c>
      <c r="H517" s="644">
        <v>300000</v>
      </c>
      <c r="I517" s="644">
        <v>0</v>
      </c>
      <c r="J517" s="632"/>
      <c r="K517" s="632"/>
      <c r="L517" s="632"/>
      <c r="M517" s="632"/>
      <c r="N517" s="632"/>
      <c r="O517" s="632"/>
      <c r="P517" s="62" t="s">
        <v>2001</v>
      </c>
    </row>
    <row r="518" spans="1:16" s="69" customFormat="1" ht="47.25" customHeight="1">
      <c r="A518" s="61">
        <v>13</v>
      </c>
      <c r="B518" s="61" t="s">
        <v>60</v>
      </c>
      <c r="C518" s="62" t="s">
        <v>2007</v>
      </c>
      <c r="D518" s="222" t="s">
        <v>302</v>
      </c>
      <c r="E518" s="255" t="s">
        <v>441</v>
      </c>
      <c r="F518" s="61">
        <v>2019</v>
      </c>
      <c r="G518" s="61">
        <v>2020</v>
      </c>
      <c r="H518" s="644">
        <v>300000</v>
      </c>
      <c r="I518" s="644">
        <v>0</v>
      </c>
      <c r="J518" s="632"/>
      <c r="K518" s="632"/>
      <c r="L518" s="632"/>
      <c r="M518" s="632"/>
      <c r="N518" s="632"/>
      <c r="O518" s="632"/>
      <c r="P518" s="62" t="s">
        <v>2001</v>
      </c>
    </row>
    <row r="519" spans="1:16" s="69" customFormat="1" ht="47.25" customHeight="1">
      <c r="A519" s="61">
        <v>14</v>
      </c>
      <c r="B519" s="61" t="s">
        <v>60</v>
      </c>
      <c r="C519" s="62" t="s">
        <v>2007</v>
      </c>
      <c r="D519" s="222" t="s">
        <v>302</v>
      </c>
      <c r="E519" s="255" t="s">
        <v>441</v>
      </c>
      <c r="F519" s="61">
        <v>2019</v>
      </c>
      <c r="G519" s="61">
        <v>2020</v>
      </c>
      <c r="H519" s="644">
        <v>300000</v>
      </c>
      <c r="I519" s="644">
        <v>0</v>
      </c>
      <c r="J519" s="632"/>
      <c r="K519" s="632"/>
      <c r="L519" s="632"/>
      <c r="M519" s="632"/>
      <c r="N519" s="632"/>
      <c r="O519" s="632"/>
      <c r="P519" s="62" t="s">
        <v>2001</v>
      </c>
    </row>
    <row r="520" spans="1:16" s="69" customFormat="1" ht="78.75" customHeight="1" thickBot="1">
      <c r="A520" s="225">
        <v>15</v>
      </c>
      <c r="B520" s="225" t="s">
        <v>60</v>
      </c>
      <c r="C520" s="262" t="s">
        <v>2008</v>
      </c>
      <c r="D520" s="289" t="s">
        <v>302</v>
      </c>
      <c r="E520" s="350" t="s">
        <v>441</v>
      </c>
      <c r="F520" s="225">
        <v>2019</v>
      </c>
      <c r="G520" s="225">
        <v>2020</v>
      </c>
      <c r="H520" s="645">
        <v>3000000</v>
      </c>
      <c r="I520" s="645"/>
      <c r="J520" s="722"/>
      <c r="K520" s="722"/>
      <c r="L520" s="722"/>
      <c r="M520" s="722"/>
      <c r="N520" s="722"/>
      <c r="O520" s="722"/>
      <c r="P520" s="262" t="s">
        <v>2001</v>
      </c>
    </row>
    <row r="521" spans="1:16" ht="78.75" customHeight="1" thickBot="1">
      <c r="A521" s="858" t="s">
        <v>31</v>
      </c>
      <c r="B521" s="859"/>
      <c r="C521" s="859"/>
      <c r="D521" s="859"/>
      <c r="E521" s="859"/>
      <c r="F521" s="859"/>
      <c r="G521" s="860"/>
      <c r="H521" s="743">
        <f>SUM(H506:H520)</f>
        <v>30000000</v>
      </c>
      <c r="I521" s="743"/>
      <c r="J521" s="743"/>
      <c r="K521" s="743"/>
      <c r="L521" s="743"/>
      <c r="M521" s="743"/>
      <c r="N521" s="743"/>
      <c r="O521" s="743"/>
      <c r="P521" s="51"/>
    </row>
    <row r="522" spans="1:16" s="60" customFormat="1" ht="70.5" customHeight="1" thickBot="1">
      <c r="A522" s="55"/>
      <c r="B522" s="56"/>
      <c r="C522" s="132"/>
      <c r="D522" s="56"/>
      <c r="E522" s="132"/>
      <c r="F522" s="56"/>
      <c r="G522" s="56"/>
      <c r="H522" s="746"/>
      <c r="I522" s="746"/>
      <c r="J522" s="746"/>
      <c r="K522" s="746"/>
      <c r="L522" s="746"/>
      <c r="M522" s="746"/>
      <c r="N522" s="746"/>
      <c r="O522" s="746"/>
      <c r="P522" s="544"/>
    </row>
    <row r="523" spans="1:16" ht="87.75" customHeight="1" thickBot="1">
      <c r="A523" s="781" t="s">
        <v>2009</v>
      </c>
      <c r="B523" s="782"/>
      <c r="C523" s="782"/>
      <c r="D523" s="782"/>
      <c r="E523" s="782"/>
      <c r="F523" s="58"/>
      <c r="G523" s="58"/>
      <c r="H523" s="747"/>
      <c r="I523" s="747"/>
      <c r="J523" s="747"/>
      <c r="K523" s="747"/>
      <c r="L523" s="747"/>
      <c r="M523" s="747"/>
      <c r="N523" s="747"/>
      <c r="O523" s="747"/>
      <c r="P523" s="532"/>
    </row>
    <row r="524" spans="1:16" s="69" customFormat="1" ht="54.75" customHeight="1">
      <c r="A524" s="222">
        <v>1</v>
      </c>
      <c r="B524" s="222" t="s">
        <v>60</v>
      </c>
      <c r="C524" s="288" t="s">
        <v>2011</v>
      </c>
      <c r="D524" s="222" t="s">
        <v>392</v>
      </c>
      <c r="E524" s="255" t="s">
        <v>2010</v>
      </c>
      <c r="F524" s="279">
        <v>42615</v>
      </c>
      <c r="G524" s="279">
        <v>43658</v>
      </c>
      <c r="H524" s="648">
        <v>6865000</v>
      </c>
      <c r="I524" s="648">
        <v>5328448.9800000004</v>
      </c>
      <c r="J524" s="648">
        <v>1536551.0199999996</v>
      </c>
      <c r="K524" s="648"/>
      <c r="L524" s="648">
        <v>512183.67333333316</v>
      </c>
      <c r="M524" s="648">
        <v>512183.67333333316</v>
      </c>
      <c r="N524" s="648">
        <v>512183.67333333316</v>
      </c>
      <c r="O524" s="648">
        <v>0</v>
      </c>
      <c r="P524" s="759"/>
    </row>
    <row r="525" spans="1:16" s="69" customFormat="1" ht="54.75" customHeight="1">
      <c r="A525" s="61">
        <v>2</v>
      </c>
      <c r="B525" s="222" t="s">
        <v>60</v>
      </c>
      <c r="C525" s="62" t="s">
        <v>2013</v>
      </c>
      <c r="D525" s="61" t="s">
        <v>392</v>
      </c>
      <c r="E525" s="63" t="s">
        <v>2012</v>
      </c>
      <c r="F525" s="283">
        <v>42797</v>
      </c>
      <c r="G525" s="283">
        <v>43585</v>
      </c>
      <c r="H525" s="644">
        <v>7995000</v>
      </c>
      <c r="I525" s="644">
        <v>6681776.7599999998</v>
      </c>
      <c r="J525" s="644">
        <v>1313223.2400000002</v>
      </c>
      <c r="K525" s="644"/>
      <c r="L525" s="644">
        <v>437741.08000000007</v>
      </c>
      <c r="M525" s="644">
        <v>437741.08000000007</v>
      </c>
      <c r="N525" s="644">
        <v>437741.08000000007</v>
      </c>
      <c r="O525" s="644">
        <v>0</v>
      </c>
      <c r="P525" s="760"/>
    </row>
    <row r="526" spans="1:16" s="69" customFormat="1" ht="54.75" customHeight="1">
      <c r="A526" s="61">
        <v>3</v>
      </c>
      <c r="B526" s="222" t="s">
        <v>60</v>
      </c>
      <c r="C526" s="62" t="s">
        <v>2015</v>
      </c>
      <c r="D526" s="61" t="s">
        <v>392</v>
      </c>
      <c r="E526" s="63" t="s">
        <v>2014</v>
      </c>
      <c r="F526" s="283">
        <v>42983</v>
      </c>
      <c r="G526" s="283">
        <v>43713</v>
      </c>
      <c r="H526" s="644">
        <v>24199532.359999999</v>
      </c>
      <c r="I526" s="644">
        <v>5339207.1900000004</v>
      </c>
      <c r="J526" s="644">
        <v>18860325.169999998</v>
      </c>
      <c r="K526" s="644"/>
      <c r="L526" s="644">
        <v>6286775.0566666657</v>
      </c>
      <c r="M526" s="644">
        <v>6286775.0566666657</v>
      </c>
      <c r="N526" s="644">
        <v>6286775.0566666657</v>
      </c>
      <c r="O526" s="644">
        <v>0</v>
      </c>
      <c r="P526" s="760"/>
    </row>
    <row r="527" spans="1:16" s="69" customFormat="1" ht="54.75" customHeight="1">
      <c r="A527" s="61">
        <v>5</v>
      </c>
      <c r="B527" s="222" t="s">
        <v>60</v>
      </c>
      <c r="C527" s="62" t="s">
        <v>2017</v>
      </c>
      <c r="D527" s="61" t="s">
        <v>392</v>
      </c>
      <c r="E527" s="63" t="s">
        <v>136</v>
      </c>
      <c r="F527" s="283">
        <v>43294</v>
      </c>
      <c r="G527" s="283">
        <v>43653</v>
      </c>
      <c r="H527" s="644">
        <v>13720653.189999999</v>
      </c>
      <c r="I527" s="644">
        <v>7569860.9100000001</v>
      </c>
      <c r="J527" s="644">
        <v>6150792.2799999993</v>
      </c>
      <c r="K527" s="644"/>
      <c r="L527" s="644">
        <v>2050264.093333333</v>
      </c>
      <c r="M527" s="644">
        <v>2050264.093333333</v>
      </c>
      <c r="N527" s="644">
        <v>2050264.093333333</v>
      </c>
      <c r="O527" s="644">
        <v>0</v>
      </c>
      <c r="P527" s="760"/>
    </row>
    <row r="528" spans="1:16" s="69" customFormat="1" ht="54.75" customHeight="1">
      <c r="A528" s="61">
        <v>6</v>
      </c>
      <c r="B528" s="222" t="s">
        <v>60</v>
      </c>
      <c r="C528" s="62" t="s">
        <v>2019</v>
      </c>
      <c r="D528" s="61" t="s">
        <v>392</v>
      </c>
      <c r="E528" s="63" t="s">
        <v>2018</v>
      </c>
      <c r="F528" s="283">
        <v>43313</v>
      </c>
      <c r="G528" s="283">
        <v>43672</v>
      </c>
      <c r="H528" s="644">
        <v>8709934.4199999999</v>
      </c>
      <c r="I528" s="644">
        <v>8309354.1399999997</v>
      </c>
      <c r="J528" s="644">
        <v>400580.28000000026</v>
      </c>
      <c r="K528" s="644"/>
      <c r="L528" s="644">
        <v>133526.7600000001</v>
      </c>
      <c r="M528" s="644">
        <v>133526.7600000001</v>
      </c>
      <c r="N528" s="644">
        <v>133526.7600000001</v>
      </c>
      <c r="O528" s="644">
        <v>0</v>
      </c>
      <c r="P528" s="760"/>
    </row>
    <row r="529" spans="1:16" s="69" customFormat="1" ht="54.75" customHeight="1">
      <c r="A529" s="61">
        <v>7</v>
      </c>
      <c r="B529" s="222" t="s">
        <v>60</v>
      </c>
      <c r="C529" s="62" t="s">
        <v>2020</v>
      </c>
      <c r="D529" s="61" t="s">
        <v>392</v>
      </c>
      <c r="E529" s="63" t="s">
        <v>2016</v>
      </c>
      <c r="F529" s="283">
        <v>43382</v>
      </c>
      <c r="G529" s="283">
        <v>43741</v>
      </c>
      <c r="H529" s="644">
        <v>10973092.57</v>
      </c>
      <c r="I529" s="644">
        <v>4192576.03</v>
      </c>
      <c r="J529" s="644">
        <v>6780516.540000001</v>
      </c>
      <c r="K529" s="644"/>
      <c r="L529" s="644">
        <v>2260172.1800000002</v>
      </c>
      <c r="M529" s="644">
        <v>1130086.0900000001</v>
      </c>
      <c r="N529" s="644">
        <v>2260172.1800000002</v>
      </c>
      <c r="O529" s="644">
        <v>1130086.0900000001</v>
      </c>
      <c r="P529" s="760"/>
    </row>
    <row r="530" spans="1:16" s="69" customFormat="1" ht="54.75" customHeight="1">
      <c r="A530" s="61">
        <v>8</v>
      </c>
      <c r="B530" s="222" t="s">
        <v>60</v>
      </c>
      <c r="C530" s="62" t="s">
        <v>2022</v>
      </c>
      <c r="D530" s="61" t="s">
        <v>392</v>
      </c>
      <c r="E530" s="63" t="s">
        <v>2021</v>
      </c>
      <c r="F530" s="283">
        <v>43382</v>
      </c>
      <c r="G530" s="283">
        <v>43741</v>
      </c>
      <c r="H530" s="644">
        <v>10980000</v>
      </c>
      <c r="I530" s="644">
        <v>0</v>
      </c>
      <c r="J530" s="644">
        <v>10980000</v>
      </c>
      <c r="K530" s="644"/>
      <c r="L530" s="644">
        <v>3660000</v>
      </c>
      <c r="M530" s="644">
        <v>1830000</v>
      </c>
      <c r="N530" s="644">
        <v>3660000</v>
      </c>
      <c r="O530" s="644">
        <v>1830000</v>
      </c>
      <c r="P530" s="760"/>
    </row>
    <row r="531" spans="1:16" s="69" customFormat="1" ht="54.75" customHeight="1">
      <c r="A531" s="61">
        <v>9</v>
      </c>
      <c r="B531" s="222" t="s">
        <v>60</v>
      </c>
      <c r="C531" s="62" t="s">
        <v>2023</v>
      </c>
      <c r="D531" s="61" t="s">
        <v>392</v>
      </c>
      <c r="E531" s="63" t="s">
        <v>136</v>
      </c>
      <c r="F531" s="283">
        <v>43503</v>
      </c>
      <c r="G531" s="283">
        <v>43772</v>
      </c>
      <c r="H531" s="644">
        <v>10977396.810000001</v>
      </c>
      <c r="I531" s="644">
        <v>3996420.25</v>
      </c>
      <c r="J531" s="644">
        <v>6980976.5600000005</v>
      </c>
      <c r="K531" s="644"/>
      <c r="L531" s="644">
        <v>2326992.186666667</v>
      </c>
      <c r="M531" s="644">
        <v>1163496.0933333335</v>
      </c>
      <c r="N531" s="644">
        <v>2326992.186666667</v>
      </c>
      <c r="O531" s="644">
        <v>1163496.0933333335</v>
      </c>
      <c r="P531" s="760"/>
    </row>
    <row r="532" spans="1:16" s="69" customFormat="1" ht="54.75" customHeight="1">
      <c r="A532" s="61">
        <v>10</v>
      </c>
      <c r="B532" s="222" t="s">
        <v>60</v>
      </c>
      <c r="C532" s="62" t="s">
        <v>2024</v>
      </c>
      <c r="D532" s="61" t="s">
        <v>392</v>
      </c>
      <c r="E532" s="63" t="s">
        <v>2016</v>
      </c>
      <c r="F532" s="283">
        <v>42542</v>
      </c>
      <c r="G532" s="283">
        <v>43531</v>
      </c>
      <c r="H532" s="644">
        <v>5870000</v>
      </c>
      <c r="I532" s="644">
        <v>3606364.1</v>
      </c>
      <c r="J532" s="644">
        <v>2263635.9</v>
      </c>
      <c r="K532" s="644"/>
      <c r="L532" s="644">
        <v>0</v>
      </c>
      <c r="M532" s="644">
        <v>0</v>
      </c>
      <c r="N532" s="644">
        <v>0</v>
      </c>
      <c r="O532" s="644">
        <v>0</v>
      </c>
      <c r="P532" s="760"/>
    </row>
    <row r="533" spans="1:16" s="69" customFormat="1" ht="54.75" customHeight="1">
      <c r="A533" s="61">
        <v>11</v>
      </c>
      <c r="B533" s="222" t="s">
        <v>60</v>
      </c>
      <c r="C533" s="62" t="s">
        <v>2026</v>
      </c>
      <c r="D533" s="61" t="s">
        <v>392</v>
      </c>
      <c r="E533" s="63" t="s">
        <v>2025</v>
      </c>
      <c r="F533" s="283">
        <v>42615</v>
      </c>
      <c r="G533" s="283">
        <v>43664</v>
      </c>
      <c r="H533" s="644">
        <v>8331708.5300000003</v>
      </c>
      <c r="I533" s="644">
        <v>2156895.5299999998</v>
      </c>
      <c r="J533" s="644">
        <v>6174813</v>
      </c>
      <c r="K533" s="644"/>
      <c r="L533" s="644">
        <v>2058271</v>
      </c>
      <c r="M533" s="644">
        <v>2058271</v>
      </c>
      <c r="N533" s="644">
        <v>2058271</v>
      </c>
      <c r="O533" s="644">
        <v>0</v>
      </c>
      <c r="P533" s="760"/>
    </row>
    <row r="534" spans="1:16" s="69" customFormat="1" ht="54.75" customHeight="1">
      <c r="A534" s="61">
        <v>12</v>
      </c>
      <c r="B534" s="222" t="s">
        <v>60</v>
      </c>
      <c r="C534" s="62" t="s">
        <v>2027</v>
      </c>
      <c r="D534" s="61" t="s">
        <v>392</v>
      </c>
      <c r="E534" s="63" t="s">
        <v>2016</v>
      </c>
      <c r="F534" s="283">
        <v>42933</v>
      </c>
      <c r="G534" s="283">
        <v>43632</v>
      </c>
      <c r="H534" s="644">
        <v>5498000</v>
      </c>
      <c r="I534" s="644">
        <v>1117488.99</v>
      </c>
      <c r="J534" s="644">
        <v>4380511.01</v>
      </c>
      <c r="K534" s="644"/>
      <c r="L534" s="644">
        <v>1460170.3366666667</v>
      </c>
      <c r="M534" s="644">
        <v>1460170.3366666667</v>
      </c>
      <c r="N534" s="644">
        <v>1460170.3366666667</v>
      </c>
      <c r="O534" s="644">
        <v>0</v>
      </c>
      <c r="P534" s="760"/>
    </row>
    <row r="535" spans="1:16" s="69" customFormat="1" ht="54.75" customHeight="1">
      <c r="A535" s="61">
        <v>13</v>
      </c>
      <c r="B535" s="222" t="s">
        <v>60</v>
      </c>
      <c r="C535" s="62" t="s">
        <v>2028</v>
      </c>
      <c r="D535" s="61" t="s">
        <v>2029</v>
      </c>
      <c r="E535" s="63" t="s">
        <v>2025</v>
      </c>
      <c r="F535" s="283">
        <v>43014</v>
      </c>
      <c r="G535" s="283">
        <v>43717</v>
      </c>
      <c r="H535" s="644">
        <v>8490000</v>
      </c>
      <c r="I535" s="644">
        <v>4929943.8899999997</v>
      </c>
      <c r="J535" s="644">
        <v>3560056.1100000003</v>
      </c>
      <c r="K535" s="644"/>
      <c r="L535" s="644">
        <v>1186685.3700000001</v>
      </c>
      <c r="M535" s="644">
        <v>593342.68500000006</v>
      </c>
      <c r="N535" s="644">
        <v>1186685.3700000001</v>
      </c>
      <c r="O535" s="644">
        <v>593342.68500000006</v>
      </c>
      <c r="P535" s="760"/>
    </row>
    <row r="536" spans="1:16" s="69" customFormat="1" ht="54.75" customHeight="1">
      <c r="A536" s="61">
        <v>14</v>
      </c>
      <c r="B536" s="222" t="s">
        <v>60</v>
      </c>
      <c r="C536" s="62" t="s">
        <v>2031</v>
      </c>
      <c r="D536" s="61" t="s">
        <v>392</v>
      </c>
      <c r="E536" s="63" t="s">
        <v>2030</v>
      </c>
      <c r="F536" s="283">
        <v>43322</v>
      </c>
      <c r="G536" s="283">
        <v>44221</v>
      </c>
      <c r="H536" s="644">
        <v>44850000</v>
      </c>
      <c r="I536" s="644">
        <v>4715720.21</v>
      </c>
      <c r="J536" s="644">
        <v>12040283.936999999</v>
      </c>
      <c r="K536" s="644"/>
      <c r="L536" s="644">
        <v>3010070.9842499997</v>
      </c>
      <c r="M536" s="644">
        <v>3010070.9842499997</v>
      </c>
      <c r="N536" s="644">
        <v>3010070.9842499997</v>
      </c>
      <c r="O536" s="644">
        <v>3010070.9842499997</v>
      </c>
      <c r="P536" s="760"/>
    </row>
    <row r="537" spans="1:16" s="69" customFormat="1" ht="54.75" customHeight="1">
      <c r="A537" s="61">
        <v>15</v>
      </c>
      <c r="B537" s="222" t="s">
        <v>60</v>
      </c>
      <c r="C537" s="62" t="s">
        <v>2032</v>
      </c>
      <c r="D537" s="61" t="s">
        <v>392</v>
      </c>
      <c r="E537" s="63" t="s">
        <v>2016</v>
      </c>
      <c r="F537" s="283">
        <v>43318</v>
      </c>
      <c r="G537" s="283">
        <v>43677</v>
      </c>
      <c r="H537" s="644">
        <v>5670000</v>
      </c>
      <c r="I537" s="644">
        <v>0</v>
      </c>
      <c r="J537" s="644">
        <v>5670000</v>
      </c>
      <c r="K537" s="644"/>
      <c r="L537" s="644">
        <v>1417500</v>
      </c>
      <c r="M537" s="644">
        <v>1417500</v>
      </c>
      <c r="N537" s="644">
        <v>1417500</v>
      </c>
      <c r="O537" s="644">
        <v>1417500</v>
      </c>
      <c r="P537" s="760"/>
    </row>
    <row r="538" spans="1:16" s="69" customFormat="1" ht="54.75" customHeight="1">
      <c r="A538" s="61">
        <v>16</v>
      </c>
      <c r="B538" s="222" t="s">
        <v>60</v>
      </c>
      <c r="C538" s="62" t="s">
        <v>2033</v>
      </c>
      <c r="D538" s="61" t="s">
        <v>392</v>
      </c>
      <c r="E538" s="63" t="s">
        <v>2025</v>
      </c>
      <c r="F538" s="283">
        <v>43319</v>
      </c>
      <c r="G538" s="283">
        <v>43678</v>
      </c>
      <c r="H538" s="644">
        <v>7000000</v>
      </c>
      <c r="I538" s="644">
        <v>0</v>
      </c>
      <c r="J538" s="644">
        <v>7000000</v>
      </c>
      <c r="K538" s="644"/>
      <c r="L538" s="644">
        <v>1750000</v>
      </c>
      <c r="M538" s="644">
        <v>1750000</v>
      </c>
      <c r="N538" s="644">
        <v>1750000</v>
      </c>
      <c r="O538" s="644">
        <v>1750000</v>
      </c>
      <c r="P538" s="760"/>
    </row>
    <row r="539" spans="1:16" s="69" customFormat="1" ht="54.75" customHeight="1">
      <c r="A539" s="61">
        <v>17</v>
      </c>
      <c r="B539" s="222" t="s">
        <v>60</v>
      </c>
      <c r="C539" s="62" t="s">
        <v>2035</v>
      </c>
      <c r="D539" s="61" t="s">
        <v>2036</v>
      </c>
      <c r="E539" s="63" t="s">
        <v>2034</v>
      </c>
      <c r="F539" s="283">
        <v>42947</v>
      </c>
      <c r="G539" s="283">
        <v>43694</v>
      </c>
      <c r="H539" s="644">
        <v>2862938.64</v>
      </c>
      <c r="I539" s="644">
        <v>2258069.9500000002</v>
      </c>
      <c r="J539" s="644">
        <v>604868.68999999994</v>
      </c>
      <c r="K539" s="644"/>
      <c r="L539" s="644">
        <v>201622.89666666664</v>
      </c>
      <c r="M539" s="644">
        <v>201622.89666666664</v>
      </c>
      <c r="N539" s="644">
        <v>201622.89666666664</v>
      </c>
      <c r="O539" s="644">
        <v>0</v>
      </c>
      <c r="P539" s="760"/>
    </row>
    <row r="540" spans="1:16" s="69" customFormat="1" ht="54.75" customHeight="1">
      <c r="A540" s="61">
        <v>18</v>
      </c>
      <c r="B540" s="222" t="s">
        <v>60</v>
      </c>
      <c r="C540" s="62" t="s">
        <v>2037</v>
      </c>
      <c r="D540" s="61" t="s">
        <v>392</v>
      </c>
      <c r="E540" s="63" t="s">
        <v>2034</v>
      </c>
      <c r="F540" s="283">
        <v>43025</v>
      </c>
      <c r="G540" s="283">
        <v>43724</v>
      </c>
      <c r="H540" s="644">
        <v>70789264.609999999</v>
      </c>
      <c r="I540" s="644">
        <v>51334718.799999997</v>
      </c>
      <c r="J540" s="644">
        <v>19454545.810000002</v>
      </c>
      <c r="K540" s="644"/>
      <c r="L540" s="644">
        <v>6484848.6033333344</v>
      </c>
      <c r="M540" s="644">
        <v>6484848.6033333344</v>
      </c>
      <c r="N540" s="644">
        <v>6484848.6033333344</v>
      </c>
      <c r="O540" s="644">
        <v>0</v>
      </c>
      <c r="P540" s="760"/>
    </row>
    <row r="541" spans="1:16" s="69" customFormat="1" ht="54.75" customHeight="1">
      <c r="A541" s="61">
        <v>19</v>
      </c>
      <c r="B541" s="222" t="s">
        <v>60</v>
      </c>
      <c r="C541" s="62" t="s">
        <v>2038</v>
      </c>
      <c r="D541" s="61" t="s">
        <v>392</v>
      </c>
      <c r="E541" s="63" t="s">
        <v>2034</v>
      </c>
      <c r="F541" s="283">
        <v>43255</v>
      </c>
      <c r="G541" s="283">
        <v>43615</v>
      </c>
      <c r="H541" s="644">
        <v>34637186.539999999</v>
      </c>
      <c r="I541" s="644">
        <v>34553530.630000003</v>
      </c>
      <c r="J541" s="644">
        <v>83655.909999996424</v>
      </c>
      <c r="K541" s="644"/>
      <c r="L541" s="644">
        <v>41827.954999998212</v>
      </c>
      <c r="M541" s="644">
        <v>41827.954999998212</v>
      </c>
      <c r="N541" s="644">
        <v>0</v>
      </c>
      <c r="O541" s="644">
        <v>0</v>
      </c>
      <c r="P541" s="760"/>
    </row>
    <row r="542" spans="1:16" s="69" customFormat="1" ht="54.75" customHeight="1" thickBot="1">
      <c r="A542" s="225">
        <v>20</v>
      </c>
      <c r="B542" s="289" t="s">
        <v>60</v>
      </c>
      <c r="C542" s="262" t="s">
        <v>2039</v>
      </c>
      <c r="D542" s="225" t="s">
        <v>392</v>
      </c>
      <c r="E542" s="65" t="s">
        <v>2034</v>
      </c>
      <c r="F542" s="286">
        <v>43477</v>
      </c>
      <c r="G542" s="286">
        <v>43718</v>
      </c>
      <c r="H542" s="645">
        <v>9397704.5999999996</v>
      </c>
      <c r="I542" s="645">
        <v>9270904.6500000004</v>
      </c>
      <c r="J542" s="645">
        <v>126799.94999999925</v>
      </c>
      <c r="K542" s="645"/>
      <c r="L542" s="645">
        <v>42266.649999999754</v>
      </c>
      <c r="M542" s="645">
        <v>42266.649999999754</v>
      </c>
      <c r="N542" s="645">
        <v>42266.649999999754</v>
      </c>
      <c r="O542" s="645">
        <v>0</v>
      </c>
      <c r="P542" s="761"/>
    </row>
    <row r="543" spans="1:16" ht="45.75" customHeight="1" thickBot="1">
      <c r="A543" s="858" t="s">
        <v>31</v>
      </c>
      <c r="B543" s="859"/>
      <c r="C543" s="859"/>
      <c r="D543" s="859"/>
      <c r="E543" s="859"/>
      <c r="F543" s="859"/>
      <c r="G543" s="860"/>
      <c r="H543" s="733">
        <f>SUM(H524:H542)</f>
        <v>297817412.27000004</v>
      </c>
      <c r="I543" s="744">
        <f>SUM(I524:I542)</f>
        <v>155361281.01000002</v>
      </c>
      <c r="J543" s="733">
        <f>SUM(J524:J542)</f>
        <v>114362135.40699999</v>
      </c>
      <c r="K543" s="733"/>
      <c r="L543" s="733">
        <f>SUM(L524:L542)</f>
        <v>35320918.825916663</v>
      </c>
      <c r="M543" s="733">
        <f>SUM(M524:M542)</f>
        <v>30603993.957583334</v>
      </c>
      <c r="N543" s="733">
        <f>SUM(N524:N542)</f>
        <v>35279090.870916665</v>
      </c>
      <c r="O543" s="733">
        <f>SUM(O524:O542)</f>
        <v>10894495.852583334</v>
      </c>
      <c r="P543" s="51"/>
    </row>
    <row r="544" spans="1:16" ht="15.75" thickBot="1">
      <c r="A544" s="855"/>
      <c r="B544" s="856"/>
      <c r="C544" s="856"/>
      <c r="D544" s="856"/>
      <c r="E544" s="856"/>
      <c r="F544" s="856"/>
      <c r="G544" s="856"/>
      <c r="H544" s="856"/>
      <c r="I544" s="856"/>
      <c r="J544" s="856"/>
      <c r="K544" s="856"/>
      <c r="L544" s="856"/>
      <c r="M544" s="856"/>
      <c r="N544" s="856"/>
      <c r="O544" s="856"/>
      <c r="P544" s="857"/>
    </row>
    <row r="545" spans="1:16" ht="46.5" customHeight="1" thickBot="1">
      <c r="A545" s="781" t="s">
        <v>2220</v>
      </c>
      <c r="B545" s="782"/>
      <c r="C545" s="782"/>
      <c r="D545" s="782"/>
      <c r="E545" s="782"/>
      <c r="F545" s="58"/>
      <c r="G545" s="58"/>
      <c r="H545" s="747"/>
      <c r="I545" s="747"/>
      <c r="J545" s="747"/>
      <c r="K545" s="747"/>
      <c r="L545" s="747"/>
      <c r="M545" s="747"/>
      <c r="N545" s="747"/>
      <c r="O545" s="747"/>
      <c r="P545" s="532"/>
    </row>
    <row r="546" spans="1:16" s="69" customFormat="1" ht="52.5" customHeight="1">
      <c r="A546" s="255">
        <v>1</v>
      </c>
      <c r="B546" s="63" t="s">
        <v>2219</v>
      </c>
      <c r="C546" s="64" t="s">
        <v>2221</v>
      </c>
      <c r="D546" s="63" t="s">
        <v>151</v>
      </c>
      <c r="E546" s="63" t="s">
        <v>2238</v>
      </c>
      <c r="F546" s="282">
        <v>43061</v>
      </c>
      <c r="G546" s="282">
        <v>43465</v>
      </c>
      <c r="H546" s="644">
        <v>10750000</v>
      </c>
      <c r="I546" s="644">
        <v>2572960</v>
      </c>
      <c r="J546" s="644">
        <v>48225004</v>
      </c>
      <c r="K546" s="728" t="s">
        <v>1060</v>
      </c>
      <c r="L546" s="644">
        <f>I546</f>
        <v>2572960</v>
      </c>
      <c r="M546" s="644">
        <f>(H546-L546)/3</f>
        <v>2725680</v>
      </c>
      <c r="N546" s="644">
        <f>M546</f>
        <v>2725680</v>
      </c>
      <c r="O546" s="644">
        <f>N546</f>
        <v>2725680</v>
      </c>
      <c r="P546" s="64" t="s">
        <v>1200</v>
      </c>
    </row>
    <row r="547" spans="1:16" s="69" customFormat="1" ht="52.5" customHeight="1">
      <c r="A547" s="255">
        <v>2</v>
      </c>
      <c r="B547" s="63" t="s">
        <v>2219</v>
      </c>
      <c r="C547" s="64" t="s">
        <v>2222</v>
      </c>
      <c r="D547" s="63" t="s">
        <v>151</v>
      </c>
      <c r="E547" s="63" t="s">
        <v>2238</v>
      </c>
      <c r="F547" s="282">
        <v>43151</v>
      </c>
      <c r="G547" s="282">
        <v>43450</v>
      </c>
      <c r="H547" s="644">
        <v>16914500</v>
      </c>
      <c r="I547" s="644">
        <v>7992422</v>
      </c>
      <c r="J547" s="644">
        <v>166315000</v>
      </c>
      <c r="K547" s="728" t="s">
        <v>1060</v>
      </c>
      <c r="L547" s="644">
        <f>I547</f>
        <v>7992422</v>
      </c>
      <c r="M547" s="644">
        <f>(H547-L547)/2</f>
        <v>4461039</v>
      </c>
      <c r="N547" s="644">
        <f>M547</f>
        <v>4461039</v>
      </c>
      <c r="O547" s="644">
        <v>0</v>
      </c>
      <c r="P547" s="64" t="s">
        <v>1200</v>
      </c>
    </row>
    <row r="548" spans="1:16" s="69" customFormat="1" ht="52.5" customHeight="1">
      <c r="A548" s="255">
        <v>3</v>
      </c>
      <c r="B548" s="63" t="s">
        <v>2219</v>
      </c>
      <c r="C548" s="64" t="s">
        <v>2223</v>
      </c>
      <c r="D548" s="63" t="s">
        <v>151</v>
      </c>
      <c r="E548" s="63" t="s">
        <v>2238</v>
      </c>
      <c r="F548" s="282">
        <v>43430</v>
      </c>
      <c r="G548" s="282">
        <v>43550</v>
      </c>
      <c r="H548" s="644">
        <v>5249303.9800000004</v>
      </c>
      <c r="I548" s="644">
        <v>4309211</v>
      </c>
      <c r="J548" s="644">
        <v>166315000</v>
      </c>
      <c r="K548" s="728" t="s">
        <v>1060</v>
      </c>
      <c r="L548" s="644">
        <f>I548</f>
        <v>4309211</v>
      </c>
      <c r="M548" s="644">
        <f>(H548-L548)</f>
        <v>940092.98000000045</v>
      </c>
      <c r="N548" s="644">
        <v>0</v>
      </c>
      <c r="O548" s="644"/>
      <c r="P548" s="64" t="s">
        <v>1200</v>
      </c>
    </row>
    <row r="549" spans="1:16" s="69" customFormat="1" ht="52.5" customHeight="1">
      <c r="A549" s="255">
        <v>4</v>
      </c>
      <c r="B549" s="63" t="s">
        <v>2219</v>
      </c>
      <c r="C549" s="64" t="s">
        <v>2224</v>
      </c>
      <c r="D549" s="63" t="s">
        <v>151</v>
      </c>
      <c r="E549" s="63" t="s">
        <v>2238</v>
      </c>
      <c r="F549" s="282">
        <v>43430</v>
      </c>
      <c r="G549" s="282"/>
      <c r="H549" s="644">
        <v>5181264</v>
      </c>
      <c r="I549" s="644">
        <v>0</v>
      </c>
      <c r="J549" s="644"/>
      <c r="K549" s="728" t="s">
        <v>1060</v>
      </c>
      <c r="L549" s="644">
        <v>0</v>
      </c>
      <c r="M549" s="644">
        <v>0</v>
      </c>
      <c r="N549" s="644">
        <v>0</v>
      </c>
      <c r="O549" s="644">
        <v>0</v>
      </c>
      <c r="P549" s="64" t="s">
        <v>1200</v>
      </c>
    </row>
    <row r="550" spans="1:16" s="69" customFormat="1" ht="52.5" customHeight="1">
      <c r="A550" s="255">
        <v>5</v>
      </c>
      <c r="B550" s="63" t="s">
        <v>2219</v>
      </c>
      <c r="C550" s="64" t="s">
        <v>2225</v>
      </c>
      <c r="D550" s="63" t="s">
        <v>151</v>
      </c>
      <c r="E550" s="63" t="s">
        <v>2238</v>
      </c>
      <c r="F550" s="282">
        <v>43479</v>
      </c>
      <c r="G550" s="282">
        <v>43630</v>
      </c>
      <c r="H550" s="644">
        <v>3660050.15</v>
      </c>
      <c r="I550" s="644">
        <v>1123004.53</v>
      </c>
      <c r="J550" s="644">
        <v>92408234.189999998</v>
      </c>
      <c r="K550" s="728" t="s">
        <v>1060</v>
      </c>
      <c r="L550" s="644">
        <v>1123004.53</v>
      </c>
      <c r="M550" s="644">
        <f>H550-I550</f>
        <v>2537045.62</v>
      </c>
      <c r="N550" s="644"/>
      <c r="O550" s="644"/>
      <c r="P550" s="64" t="s">
        <v>1200</v>
      </c>
    </row>
    <row r="551" spans="1:16" s="69" customFormat="1" ht="52.5" customHeight="1">
      <c r="A551" s="255">
        <v>6</v>
      </c>
      <c r="B551" s="63" t="s">
        <v>2219</v>
      </c>
      <c r="C551" s="64" t="s">
        <v>2226</v>
      </c>
      <c r="D551" s="63" t="s">
        <v>151</v>
      </c>
      <c r="E551" s="63" t="s">
        <v>2239</v>
      </c>
      <c r="F551" s="282">
        <v>43486</v>
      </c>
      <c r="G551" s="282">
        <v>43543</v>
      </c>
      <c r="H551" s="644">
        <v>1169600</v>
      </c>
      <c r="I551" s="644">
        <v>232000</v>
      </c>
      <c r="J551" s="644">
        <v>3110000</v>
      </c>
      <c r="K551" s="728" t="s">
        <v>1060</v>
      </c>
      <c r="L551" s="644">
        <v>232000</v>
      </c>
      <c r="M551" s="644">
        <v>0</v>
      </c>
      <c r="N551" s="644">
        <v>0</v>
      </c>
      <c r="O551" s="644">
        <v>0</v>
      </c>
      <c r="P551" s="64" t="s">
        <v>1141</v>
      </c>
    </row>
    <row r="552" spans="1:16" s="69" customFormat="1" ht="52.5" customHeight="1">
      <c r="A552" s="255">
        <v>7</v>
      </c>
      <c r="B552" s="63" t="s">
        <v>2219</v>
      </c>
      <c r="C552" s="64" t="s">
        <v>2227</v>
      </c>
      <c r="D552" s="63" t="s">
        <v>151</v>
      </c>
      <c r="E552" s="63" t="s">
        <v>2238</v>
      </c>
      <c r="F552" s="282">
        <v>43515</v>
      </c>
      <c r="G552" s="282">
        <v>43725</v>
      </c>
      <c r="H552" s="644">
        <v>5583446</v>
      </c>
      <c r="I552" s="644">
        <v>1364861</v>
      </c>
      <c r="J552" s="644">
        <v>92408234.189999998</v>
      </c>
      <c r="K552" s="728" t="s">
        <v>1060</v>
      </c>
      <c r="L552" s="644">
        <f>I552</f>
        <v>1364861</v>
      </c>
      <c r="M552" s="644">
        <f>(H552-I552)/2</f>
        <v>2109292.5</v>
      </c>
      <c r="N552" s="644">
        <f>M552</f>
        <v>2109292.5</v>
      </c>
      <c r="O552" s="644">
        <v>0</v>
      </c>
      <c r="P552" s="64" t="s">
        <v>1200</v>
      </c>
    </row>
    <row r="553" spans="1:16" s="69" customFormat="1" ht="52.5" customHeight="1">
      <c r="A553" s="255">
        <v>8</v>
      </c>
      <c r="B553" s="63" t="s">
        <v>2219</v>
      </c>
      <c r="C553" s="64" t="s">
        <v>2228</v>
      </c>
      <c r="D553" s="63" t="s">
        <v>151</v>
      </c>
      <c r="E553" s="63" t="s">
        <v>2238</v>
      </c>
      <c r="F553" s="282">
        <v>42846</v>
      </c>
      <c r="G553" s="282">
        <v>43549</v>
      </c>
      <c r="H553" s="644">
        <v>55916347.979999997</v>
      </c>
      <c r="I553" s="644">
        <v>53864255.590000004</v>
      </c>
      <c r="J553" s="644">
        <v>32739050.93</v>
      </c>
      <c r="K553" s="728" t="s">
        <v>1060</v>
      </c>
      <c r="L553" s="644">
        <v>5946964.7400000002</v>
      </c>
      <c r="M553" s="644">
        <v>0</v>
      </c>
      <c r="N553" s="644">
        <v>0</v>
      </c>
      <c r="O553" s="644">
        <v>0</v>
      </c>
      <c r="P553" s="64" t="s">
        <v>1141</v>
      </c>
    </row>
    <row r="554" spans="1:16" s="69" customFormat="1" ht="52.5" customHeight="1">
      <c r="A554" s="255">
        <v>9</v>
      </c>
      <c r="B554" s="63" t="s">
        <v>2219</v>
      </c>
      <c r="C554" s="64" t="s">
        <v>2229</v>
      </c>
      <c r="D554" s="63" t="s">
        <v>151</v>
      </c>
      <c r="E554" s="63" t="s">
        <v>2238</v>
      </c>
      <c r="F554" s="282">
        <v>43369</v>
      </c>
      <c r="G554" s="282">
        <v>43567</v>
      </c>
      <c r="H554" s="644">
        <v>1065697.8400000001</v>
      </c>
      <c r="I554" s="644">
        <v>169226.78</v>
      </c>
      <c r="J554" s="644">
        <v>32739050.93</v>
      </c>
      <c r="K554" s="728" t="s">
        <v>1060</v>
      </c>
      <c r="L554" s="644">
        <v>716946.24</v>
      </c>
      <c r="M554" s="644">
        <v>107260.19</v>
      </c>
      <c r="N554" s="644">
        <v>0</v>
      </c>
      <c r="O554" s="644">
        <f t="shared" ref="O554:O562" si="5">SUM(N554)</f>
        <v>0</v>
      </c>
      <c r="P554" s="64" t="s">
        <v>1141</v>
      </c>
    </row>
    <row r="555" spans="1:16" s="69" customFormat="1" ht="52.5" customHeight="1">
      <c r="A555" s="255">
        <v>10</v>
      </c>
      <c r="B555" s="63" t="s">
        <v>2219</v>
      </c>
      <c r="C555" s="64" t="s">
        <v>2230</v>
      </c>
      <c r="D555" s="63" t="s">
        <v>151</v>
      </c>
      <c r="E555" s="63" t="s">
        <v>2238</v>
      </c>
      <c r="F555" s="282">
        <v>43424</v>
      </c>
      <c r="G555" s="282">
        <v>43532</v>
      </c>
      <c r="H555" s="644">
        <v>486153.62</v>
      </c>
      <c r="I555" s="644">
        <v>347408.6</v>
      </c>
      <c r="J555" s="644">
        <v>32739050.93</v>
      </c>
      <c r="K555" s="728" t="s">
        <v>1060</v>
      </c>
      <c r="L555" s="644">
        <v>133110.73000000001</v>
      </c>
      <c r="M555" s="644">
        <v>0</v>
      </c>
      <c r="N555" s="644">
        <f t="shared" ref="N555" si="6">SUM(M555)</f>
        <v>0</v>
      </c>
      <c r="O555" s="644">
        <f t="shared" si="5"/>
        <v>0</v>
      </c>
      <c r="P555" s="64" t="s">
        <v>1141</v>
      </c>
    </row>
    <row r="556" spans="1:16" s="69" customFormat="1" ht="52.5" customHeight="1">
      <c r="A556" s="255">
        <v>11</v>
      </c>
      <c r="B556" s="63" t="s">
        <v>2219</v>
      </c>
      <c r="C556" s="64" t="s">
        <v>2231</v>
      </c>
      <c r="D556" s="63" t="s">
        <v>151</v>
      </c>
      <c r="E556" s="63" t="s">
        <v>2239</v>
      </c>
      <c r="F556" s="282">
        <v>43516</v>
      </c>
      <c r="G556" s="282">
        <v>43814</v>
      </c>
      <c r="H556" s="644">
        <v>817250</v>
      </c>
      <c r="I556" s="728" t="s">
        <v>1060</v>
      </c>
      <c r="J556" s="644">
        <v>1800000</v>
      </c>
      <c r="K556" s="728" t="s">
        <v>1060</v>
      </c>
      <c r="L556" s="644">
        <v>198184.5</v>
      </c>
      <c r="M556" s="644">
        <v>470000</v>
      </c>
      <c r="N556" s="644">
        <v>148665.5</v>
      </c>
      <c r="O556" s="644">
        <v>0</v>
      </c>
      <c r="P556" s="64" t="s">
        <v>1200</v>
      </c>
    </row>
    <row r="557" spans="1:16" s="69" customFormat="1" ht="52.5" customHeight="1">
      <c r="A557" s="255">
        <v>12</v>
      </c>
      <c r="B557" s="63" t="s">
        <v>2219</v>
      </c>
      <c r="C557" s="64" t="s">
        <v>2232</v>
      </c>
      <c r="D557" s="63" t="s">
        <v>151</v>
      </c>
      <c r="E557" s="63" t="s">
        <v>2240</v>
      </c>
      <c r="F557" s="282">
        <v>43545</v>
      </c>
      <c r="G557" s="282">
        <v>43830</v>
      </c>
      <c r="H557" s="644">
        <v>154947</v>
      </c>
      <c r="I557" s="728" t="s">
        <v>1060</v>
      </c>
      <c r="J557" s="644">
        <v>2000000</v>
      </c>
      <c r="K557" s="728" t="s">
        <v>1060</v>
      </c>
      <c r="L557" s="644">
        <v>0</v>
      </c>
      <c r="M557" s="644">
        <v>140000</v>
      </c>
      <c r="N557" s="644">
        <v>14947</v>
      </c>
      <c r="O557" s="644">
        <v>0</v>
      </c>
      <c r="P557" s="64" t="s">
        <v>1200</v>
      </c>
    </row>
    <row r="558" spans="1:16" s="69" customFormat="1" ht="52.5" customHeight="1">
      <c r="A558" s="255">
        <v>13</v>
      </c>
      <c r="B558" s="63" t="s">
        <v>2219</v>
      </c>
      <c r="C558" s="64" t="s">
        <v>2233</v>
      </c>
      <c r="D558" s="63" t="s">
        <v>151</v>
      </c>
      <c r="E558" s="63" t="s">
        <v>2240</v>
      </c>
      <c r="F558" s="282">
        <v>43546</v>
      </c>
      <c r="G558" s="282">
        <v>43695</v>
      </c>
      <c r="H558" s="644">
        <v>679665</v>
      </c>
      <c r="I558" s="728" t="s">
        <v>1060</v>
      </c>
      <c r="J558" s="644">
        <v>2000000</v>
      </c>
      <c r="K558" s="728" t="s">
        <v>1060</v>
      </c>
      <c r="L558" s="644">
        <v>0</v>
      </c>
      <c r="M558" s="644">
        <v>230000</v>
      </c>
      <c r="N558" s="644">
        <v>225000</v>
      </c>
      <c r="O558" s="644">
        <v>224665</v>
      </c>
      <c r="P558" s="64" t="s">
        <v>1200</v>
      </c>
    </row>
    <row r="559" spans="1:16" s="69" customFormat="1" ht="52.5" customHeight="1">
      <c r="A559" s="255">
        <v>14</v>
      </c>
      <c r="B559" s="63" t="s">
        <v>2219</v>
      </c>
      <c r="C559" s="64" t="s">
        <v>2234</v>
      </c>
      <c r="D559" s="63" t="s">
        <v>151</v>
      </c>
      <c r="E559" s="63" t="s">
        <v>2240</v>
      </c>
      <c r="F559" s="282">
        <v>43549</v>
      </c>
      <c r="G559" s="282">
        <v>43830</v>
      </c>
      <c r="H559" s="644">
        <v>3683760</v>
      </c>
      <c r="I559" s="728" t="s">
        <v>1060</v>
      </c>
      <c r="J559" s="644">
        <v>7000000</v>
      </c>
      <c r="K559" s="728" t="s">
        <v>1060</v>
      </c>
      <c r="L559" s="644">
        <v>0</v>
      </c>
      <c r="M559" s="644">
        <v>1230000</v>
      </c>
      <c r="N559" s="644">
        <v>1230000</v>
      </c>
      <c r="O559" s="644">
        <v>1223760</v>
      </c>
      <c r="P559" s="64" t="s">
        <v>1200</v>
      </c>
    </row>
    <row r="560" spans="1:16" s="69" customFormat="1" ht="52.5" customHeight="1">
      <c r="A560" s="255">
        <v>15</v>
      </c>
      <c r="B560" s="63" t="s">
        <v>2219</v>
      </c>
      <c r="C560" s="64" t="s">
        <v>2235</v>
      </c>
      <c r="D560" s="63" t="s">
        <v>151</v>
      </c>
      <c r="E560" s="63" t="s">
        <v>2240</v>
      </c>
      <c r="F560" s="282">
        <v>43572</v>
      </c>
      <c r="G560" s="282">
        <v>43721</v>
      </c>
      <c r="H560" s="644">
        <v>256559</v>
      </c>
      <c r="I560" s="728" t="s">
        <v>1060</v>
      </c>
      <c r="J560" s="644">
        <v>2000000</v>
      </c>
      <c r="K560" s="728" t="s">
        <v>1060</v>
      </c>
      <c r="L560" s="644">
        <v>0</v>
      </c>
      <c r="M560" s="644">
        <v>120000</v>
      </c>
      <c r="N560" s="644">
        <v>136559</v>
      </c>
      <c r="O560" s="644">
        <v>0</v>
      </c>
      <c r="P560" s="64" t="s">
        <v>1200</v>
      </c>
    </row>
    <row r="561" spans="1:16" s="69" customFormat="1" ht="52.5" customHeight="1">
      <c r="A561" s="255">
        <v>16</v>
      </c>
      <c r="B561" s="63" t="s">
        <v>2219</v>
      </c>
      <c r="C561" s="64" t="s">
        <v>2236</v>
      </c>
      <c r="D561" s="63" t="s">
        <v>151</v>
      </c>
      <c r="E561" s="63" t="s">
        <v>2240</v>
      </c>
      <c r="F561" s="282">
        <v>43573</v>
      </c>
      <c r="G561" s="282">
        <v>43830</v>
      </c>
      <c r="H561" s="644">
        <v>1584015</v>
      </c>
      <c r="I561" s="728" t="s">
        <v>1060</v>
      </c>
      <c r="J561" s="644">
        <v>7000000</v>
      </c>
      <c r="K561" s="728" t="s">
        <v>1060</v>
      </c>
      <c r="L561" s="644">
        <v>0</v>
      </c>
      <c r="M561" s="644">
        <v>530000</v>
      </c>
      <c r="N561" s="644">
        <v>530000</v>
      </c>
      <c r="O561" s="644">
        <v>524015</v>
      </c>
      <c r="P561" s="64" t="s">
        <v>1200</v>
      </c>
    </row>
    <row r="562" spans="1:16" s="69" customFormat="1" ht="52.5" customHeight="1" thickBot="1">
      <c r="A562" s="350">
        <v>17</v>
      </c>
      <c r="B562" s="65" t="s">
        <v>2219</v>
      </c>
      <c r="C562" s="261" t="s">
        <v>2237</v>
      </c>
      <c r="D562" s="65" t="s">
        <v>151</v>
      </c>
      <c r="E562" s="65" t="s">
        <v>2240</v>
      </c>
      <c r="F562" s="285">
        <v>43559</v>
      </c>
      <c r="G562" s="285">
        <v>43602</v>
      </c>
      <c r="H562" s="645">
        <v>105350</v>
      </c>
      <c r="I562" s="729" t="s">
        <v>1060</v>
      </c>
      <c r="J562" s="645">
        <v>500000</v>
      </c>
      <c r="K562" s="729" t="s">
        <v>1060</v>
      </c>
      <c r="L562" s="645">
        <v>0</v>
      </c>
      <c r="M562" s="645">
        <v>105350</v>
      </c>
      <c r="N562" s="645">
        <v>0</v>
      </c>
      <c r="O562" s="645">
        <f t="shared" si="5"/>
        <v>0</v>
      </c>
      <c r="P562" s="261" t="s">
        <v>1141</v>
      </c>
    </row>
    <row r="563" spans="1:16" ht="42" customHeight="1" thickBot="1">
      <c r="A563" s="858" t="s">
        <v>31</v>
      </c>
      <c r="B563" s="859"/>
      <c r="C563" s="859"/>
      <c r="D563" s="859"/>
      <c r="E563" s="859"/>
      <c r="F563" s="859"/>
      <c r="G563" s="860"/>
      <c r="H563" s="733">
        <f>SUM(H546:H562)</f>
        <v>113257909.57000001</v>
      </c>
      <c r="I563" s="744">
        <f>SUM(I546:I562)</f>
        <v>71975349.5</v>
      </c>
      <c r="J563" s="733">
        <f>SUM(J546:J562)</f>
        <v>689298625.16999984</v>
      </c>
      <c r="K563" s="733"/>
      <c r="L563" s="733">
        <f>SUM(L546:L562)</f>
        <v>24589664.740000002</v>
      </c>
      <c r="M563" s="733">
        <f>SUM(M546:M562)</f>
        <v>15705760.290000001</v>
      </c>
      <c r="N563" s="733">
        <f>SUM(N546:N562)</f>
        <v>11581183</v>
      </c>
      <c r="O563" s="733">
        <f>SUM(O546:O562)</f>
        <v>4698120</v>
      </c>
      <c r="P563" s="51"/>
    </row>
    <row r="564" spans="1:16" ht="15.75" thickBot="1">
      <c r="A564" s="855"/>
      <c r="B564" s="856"/>
      <c r="C564" s="856"/>
      <c r="D564" s="856"/>
      <c r="E564" s="856"/>
      <c r="F564" s="856"/>
      <c r="G564" s="856"/>
      <c r="H564" s="856"/>
      <c r="I564" s="856"/>
      <c r="J564" s="856"/>
      <c r="K564" s="856"/>
      <c r="L564" s="856"/>
      <c r="M564" s="856"/>
      <c r="N564" s="856"/>
      <c r="O564" s="856"/>
      <c r="P564" s="857"/>
    </row>
    <row r="565" spans="1:16" ht="47.25" customHeight="1" thickBot="1">
      <c r="A565" s="781" t="s">
        <v>2241</v>
      </c>
      <c r="B565" s="782"/>
      <c r="C565" s="782"/>
      <c r="D565" s="782"/>
      <c r="E565" s="782"/>
      <c r="F565" s="58"/>
      <c r="G565" s="58"/>
      <c r="H565" s="747"/>
      <c r="I565" s="747"/>
      <c r="J565" s="747"/>
      <c r="K565" s="747"/>
      <c r="L565" s="747"/>
      <c r="M565" s="747"/>
      <c r="N565" s="747"/>
      <c r="O565" s="747"/>
      <c r="P565" s="532"/>
    </row>
    <row r="566" spans="1:16" s="69" customFormat="1" ht="123.75" customHeight="1">
      <c r="A566" s="329">
        <v>1</v>
      </c>
      <c r="B566" s="63" t="s">
        <v>2218</v>
      </c>
      <c r="C566" s="244" t="s">
        <v>2242</v>
      </c>
      <c r="D566" s="63" t="s">
        <v>419</v>
      </c>
      <c r="E566" s="62"/>
      <c r="F566" s="282">
        <v>41619</v>
      </c>
      <c r="G566" s="237" t="s">
        <v>1705</v>
      </c>
      <c r="H566" s="644">
        <v>51000</v>
      </c>
      <c r="I566" s="730"/>
      <c r="J566" s="730"/>
      <c r="K566" s="730"/>
      <c r="L566" s="730">
        <v>0</v>
      </c>
      <c r="M566" s="730">
        <v>0</v>
      </c>
      <c r="N566" s="731"/>
      <c r="O566" s="731"/>
      <c r="P566" s="237"/>
    </row>
    <row r="567" spans="1:16" s="69" customFormat="1" ht="123.75" customHeight="1">
      <c r="A567" s="61">
        <v>2</v>
      </c>
      <c r="B567" s="63" t="s">
        <v>2218</v>
      </c>
      <c r="C567" s="64" t="s">
        <v>2243</v>
      </c>
      <c r="D567" s="63" t="s">
        <v>419</v>
      </c>
      <c r="E567" s="63"/>
      <c r="F567" s="282">
        <v>42653</v>
      </c>
      <c r="G567" s="237" t="s">
        <v>1705</v>
      </c>
      <c r="H567" s="644">
        <v>110000</v>
      </c>
      <c r="I567" s="644">
        <v>44000</v>
      </c>
      <c r="J567" s="644"/>
      <c r="K567" s="644"/>
      <c r="L567" s="730">
        <v>0</v>
      </c>
      <c r="M567" s="730">
        <v>0</v>
      </c>
      <c r="N567" s="259"/>
      <c r="O567" s="259"/>
      <c r="P567" s="63"/>
    </row>
    <row r="568" spans="1:16" s="69" customFormat="1" ht="99" customHeight="1">
      <c r="A568" s="61">
        <v>3</v>
      </c>
      <c r="B568" s="63" t="s">
        <v>2247</v>
      </c>
      <c r="C568" s="64" t="s">
        <v>2244</v>
      </c>
      <c r="D568" s="63" t="s">
        <v>419</v>
      </c>
      <c r="E568" s="63"/>
      <c r="F568" s="282">
        <v>43102</v>
      </c>
      <c r="G568" s="61" t="s">
        <v>1705</v>
      </c>
      <c r="H568" s="644">
        <v>1082280.52</v>
      </c>
      <c r="I568" s="644">
        <v>313827</v>
      </c>
      <c r="J568" s="644"/>
      <c r="K568" s="644"/>
      <c r="L568" s="644">
        <v>0</v>
      </c>
      <c r="M568" s="644">
        <v>0</v>
      </c>
      <c r="N568" s="259"/>
      <c r="O568" s="259"/>
      <c r="P568" s="63"/>
    </row>
    <row r="569" spans="1:16" s="69" customFormat="1" ht="91.5" customHeight="1">
      <c r="A569" s="61">
        <v>4</v>
      </c>
      <c r="B569" s="63" t="s">
        <v>2219</v>
      </c>
      <c r="C569" s="64" t="s">
        <v>2245</v>
      </c>
      <c r="D569" s="63" t="s">
        <v>419</v>
      </c>
      <c r="E569" s="63"/>
      <c r="F569" s="282">
        <v>42993</v>
      </c>
      <c r="G569" s="61" t="s">
        <v>1705</v>
      </c>
      <c r="H569" s="644">
        <v>140000</v>
      </c>
      <c r="I569" s="644">
        <v>55972</v>
      </c>
      <c r="J569" s="644"/>
      <c r="K569" s="644"/>
      <c r="L569" s="730">
        <v>0</v>
      </c>
      <c r="M569" s="730">
        <v>0</v>
      </c>
      <c r="N569" s="259"/>
      <c r="O569" s="259"/>
      <c r="P569" s="63"/>
    </row>
    <row r="570" spans="1:16" s="69" customFormat="1" ht="91.5" customHeight="1" thickBot="1">
      <c r="A570" s="225">
        <v>5</v>
      </c>
      <c r="B570" s="65" t="s">
        <v>2219</v>
      </c>
      <c r="C570" s="261" t="s">
        <v>2246</v>
      </c>
      <c r="D570" s="65" t="s">
        <v>419</v>
      </c>
      <c r="E570" s="65"/>
      <c r="F570" s="285">
        <v>43280</v>
      </c>
      <c r="G570" s="286">
        <v>43459</v>
      </c>
      <c r="H570" s="645">
        <v>178506</v>
      </c>
      <c r="I570" s="645"/>
      <c r="J570" s="645"/>
      <c r="K570" s="645"/>
      <c r="L570" s="732">
        <v>0</v>
      </c>
      <c r="M570" s="732">
        <v>0</v>
      </c>
      <c r="N570" s="336"/>
      <c r="O570" s="336"/>
      <c r="P570" s="65"/>
    </row>
    <row r="571" spans="1:16" ht="91.5" customHeight="1" thickBot="1">
      <c r="A571" s="858" t="s">
        <v>31</v>
      </c>
      <c r="B571" s="859"/>
      <c r="C571" s="859"/>
      <c r="D571" s="859"/>
      <c r="E571" s="859"/>
      <c r="F571" s="859"/>
      <c r="G571" s="860"/>
      <c r="H571" s="733">
        <f>SUM(H566:H570)</f>
        <v>1561786.52</v>
      </c>
      <c r="I571" s="744">
        <f>SUM(I566:I570)</f>
        <v>413799</v>
      </c>
      <c r="J571" s="743"/>
      <c r="K571" s="743"/>
      <c r="L571" s="743">
        <f>SUM(L566:L570)</f>
        <v>0</v>
      </c>
      <c r="M571" s="743">
        <f>SUM(M566:M570)</f>
        <v>0</v>
      </c>
      <c r="N571" s="743"/>
      <c r="O571" s="743"/>
      <c r="P571" s="51"/>
    </row>
    <row r="572" spans="1:16" ht="15.75" thickBot="1">
      <c r="A572" s="855"/>
      <c r="B572" s="856"/>
      <c r="C572" s="856"/>
      <c r="D572" s="856"/>
      <c r="E572" s="856"/>
      <c r="F572" s="856"/>
      <c r="G572" s="856"/>
      <c r="H572" s="856"/>
      <c r="I572" s="856"/>
      <c r="J572" s="856"/>
      <c r="K572" s="856"/>
      <c r="L572" s="856"/>
      <c r="M572" s="856"/>
      <c r="N572" s="856"/>
      <c r="O572" s="856"/>
      <c r="P572" s="857"/>
    </row>
    <row r="573" spans="1:16" ht="44.25" customHeight="1" thickBot="1">
      <c r="A573" s="781" t="s">
        <v>2248</v>
      </c>
      <c r="B573" s="782"/>
      <c r="C573" s="782"/>
      <c r="D573" s="782"/>
      <c r="E573" s="782"/>
      <c r="F573" s="782"/>
      <c r="G573" s="782"/>
      <c r="H573" s="782"/>
      <c r="I573" s="782"/>
      <c r="J573" s="782"/>
      <c r="K573" s="782"/>
      <c r="L573" s="782"/>
      <c r="M573" s="782"/>
      <c r="N573" s="782"/>
      <c r="O573" s="782"/>
      <c r="P573" s="783"/>
    </row>
    <row r="574" spans="1:16" s="69" customFormat="1" ht="88.5" customHeight="1">
      <c r="A574" s="222">
        <v>1</v>
      </c>
      <c r="B574" s="255" t="s">
        <v>2219</v>
      </c>
      <c r="C574" s="288" t="s">
        <v>2249</v>
      </c>
      <c r="D574" s="222" t="s">
        <v>422</v>
      </c>
      <c r="E574" s="255" t="s">
        <v>2250</v>
      </c>
      <c r="F574" s="279">
        <v>43455</v>
      </c>
      <c r="G574" s="279">
        <v>43469</v>
      </c>
      <c r="H574" s="648">
        <v>219075</v>
      </c>
      <c r="I574" s="648"/>
      <c r="J574" s="648">
        <v>219075</v>
      </c>
      <c r="K574" s="648"/>
      <c r="L574" s="648"/>
      <c r="M574" s="648"/>
      <c r="N574" s="648"/>
      <c r="O574" s="648"/>
      <c r="P574" s="288" t="s">
        <v>2251</v>
      </c>
    </row>
    <row r="575" spans="1:16" s="69" customFormat="1" ht="88.5" customHeight="1">
      <c r="A575" s="61">
        <v>2</v>
      </c>
      <c r="B575" s="255" t="s">
        <v>2219</v>
      </c>
      <c r="C575" s="62" t="s">
        <v>2252</v>
      </c>
      <c r="D575" s="222" t="s">
        <v>422</v>
      </c>
      <c r="E575" s="63" t="s">
        <v>2250</v>
      </c>
      <c r="F575" s="283">
        <v>43349</v>
      </c>
      <c r="G575" s="283">
        <v>43508</v>
      </c>
      <c r="H575" s="644">
        <v>54200</v>
      </c>
      <c r="I575" s="644"/>
      <c r="J575" s="644">
        <v>54200</v>
      </c>
      <c r="K575" s="644"/>
      <c r="L575" s="644"/>
      <c r="M575" s="644"/>
      <c r="N575" s="644"/>
      <c r="O575" s="644"/>
      <c r="P575" s="62" t="s">
        <v>2251</v>
      </c>
    </row>
    <row r="576" spans="1:16" s="69" customFormat="1" ht="88.5" customHeight="1">
      <c r="A576" s="61">
        <v>3</v>
      </c>
      <c r="B576" s="255" t="s">
        <v>2219</v>
      </c>
      <c r="C576" s="62" t="s">
        <v>2253</v>
      </c>
      <c r="D576" s="222" t="s">
        <v>422</v>
      </c>
      <c r="E576" s="63" t="s">
        <v>2250</v>
      </c>
      <c r="F576" s="283">
        <v>43601</v>
      </c>
      <c r="G576" s="283">
        <v>43615</v>
      </c>
      <c r="H576" s="644">
        <v>89699</v>
      </c>
      <c r="I576" s="644"/>
      <c r="J576" s="644">
        <v>89699</v>
      </c>
      <c r="K576" s="644"/>
      <c r="L576" s="644"/>
      <c r="M576" s="644"/>
      <c r="N576" s="644"/>
      <c r="O576" s="644"/>
      <c r="P576" s="62" t="s">
        <v>2251</v>
      </c>
    </row>
    <row r="577" spans="1:16" s="69" customFormat="1" ht="88.5" customHeight="1">
      <c r="A577" s="222">
        <v>4</v>
      </c>
      <c r="B577" s="255" t="s">
        <v>2219</v>
      </c>
      <c r="C577" s="62" t="s">
        <v>2254</v>
      </c>
      <c r="D577" s="222" t="s">
        <v>422</v>
      </c>
      <c r="E577" s="63" t="s">
        <v>2240</v>
      </c>
      <c r="F577" s="283">
        <v>43537</v>
      </c>
      <c r="G577" s="283">
        <v>43596</v>
      </c>
      <c r="H577" s="644">
        <v>83488</v>
      </c>
      <c r="I577" s="644"/>
      <c r="J577" s="644">
        <v>83488</v>
      </c>
      <c r="K577" s="644"/>
      <c r="L577" s="644"/>
      <c r="M577" s="644"/>
      <c r="N577" s="644"/>
      <c r="O577" s="644"/>
      <c r="P577" s="62" t="s">
        <v>2251</v>
      </c>
    </row>
    <row r="578" spans="1:16" s="69" customFormat="1" ht="88.5" customHeight="1">
      <c r="A578" s="61">
        <v>5</v>
      </c>
      <c r="B578" s="255" t="s">
        <v>2219</v>
      </c>
      <c r="C578" s="62" t="s">
        <v>2255</v>
      </c>
      <c r="D578" s="222" t="s">
        <v>422</v>
      </c>
      <c r="E578" s="63" t="s">
        <v>2240</v>
      </c>
      <c r="F578" s="283">
        <v>43579</v>
      </c>
      <c r="G578" s="283">
        <v>43609</v>
      </c>
      <c r="H578" s="644">
        <v>104430</v>
      </c>
      <c r="I578" s="644"/>
      <c r="J578" s="644">
        <v>104430</v>
      </c>
      <c r="K578" s="644"/>
      <c r="L578" s="644"/>
      <c r="M578" s="644"/>
      <c r="N578" s="644"/>
      <c r="O578" s="644"/>
      <c r="P578" s="62" t="s">
        <v>2251</v>
      </c>
    </row>
    <row r="579" spans="1:16" s="69" customFormat="1" ht="88.5" customHeight="1">
      <c r="A579" s="61">
        <v>6</v>
      </c>
      <c r="B579" s="255" t="s">
        <v>2219</v>
      </c>
      <c r="C579" s="62" t="s">
        <v>2256</v>
      </c>
      <c r="D579" s="222" t="s">
        <v>422</v>
      </c>
      <c r="E579" s="63" t="s">
        <v>2257</v>
      </c>
      <c r="F579" s="283">
        <v>43329</v>
      </c>
      <c r="G579" s="283">
        <v>43568</v>
      </c>
      <c r="H579" s="644">
        <v>3884500.55</v>
      </c>
      <c r="I579" s="644"/>
      <c r="J579" s="644">
        <v>3884500.55</v>
      </c>
      <c r="K579" s="644"/>
      <c r="L579" s="644"/>
      <c r="M579" s="644"/>
      <c r="N579" s="644"/>
      <c r="O579" s="644"/>
      <c r="P579" s="62" t="s">
        <v>80</v>
      </c>
    </row>
    <row r="580" spans="1:16" s="69" customFormat="1" ht="88.5" customHeight="1">
      <c r="A580" s="222">
        <v>7</v>
      </c>
      <c r="B580" s="255" t="s">
        <v>2219</v>
      </c>
      <c r="C580" s="62" t="s">
        <v>2258</v>
      </c>
      <c r="D580" s="222" t="s">
        <v>422</v>
      </c>
      <c r="E580" s="63" t="s">
        <v>2259</v>
      </c>
      <c r="F580" s="283">
        <v>43546</v>
      </c>
      <c r="G580" s="283">
        <v>43730</v>
      </c>
      <c r="H580" s="644">
        <v>73325</v>
      </c>
      <c r="I580" s="644"/>
      <c r="J580" s="644">
        <v>73325</v>
      </c>
      <c r="K580" s="644"/>
      <c r="L580" s="644"/>
      <c r="M580" s="644"/>
      <c r="N580" s="644"/>
      <c r="O580" s="644"/>
      <c r="P580" s="62" t="s">
        <v>80</v>
      </c>
    </row>
    <row r="581" spans="1:16" s="69" customFormat="1" ht="88.5" customHeight="1">
      <c r="A581" s="61">
        <v>8</v>
      </c>
      <c r="B581" s="255" t="s">
        <v>2219</v>
      </c>
      <c r="C581" s="62" t="s">
        <v>2260</v>
      </c>
      <c r="D581" s="222" t="s">
        <v>422</v>
      </c>
      <c r="E581" s="63" t="s">
        <v>2250</v>
      </c>
      <c r="F581" s="283">
        <v>43102</v>
      </c>
      <c r="G581" s="283">
        <v>43738</v>
      </c>
      <c r="H581" s="644">
        <v>25165081.5</v>
      </c>
      <c r="I581" s="644"/>
      <c r="J581" s="644">
        <v>25165081.5</v>
      </c>
      <c r="K581" s="644"/>
      <c r="L581" s="644"/>
      <c r="M581" s="644"/>
      <c r="N581" s="644"/>
      <c r="O581" s="644"/>
      <c r="P581" s="62" t="s">
        <v>80</v>
      </c>
    </row>
    <row r="582" spans="1:16" s="69" customFormat="1" ht="88.5" customHeight="1">
      <c r="A582" s="61">
        <v>9</v>
      </c>
      <c r="B582" s="255" t="s">
        <v>2219</v>
      </c>
      <c r="C582" s="62" t="s">
        <v>2261</v>
      </c>
      <c r="D582" s="222" t="s">
        <v>422</v>
      </c>
      <c r="E582" s="63" t="s">
        <v>2257</v>
      </c>
      <c r="F582" s="283">
        <v>43467</v>
      </c>
      <c r="G582" s="283">
        <v>43726</v>
      </c>
      <c r="H582" s="644">
        <v>6125000</v>
      </c>
      <c r="I582" s="644"/>
      <c r="J582" s="644">
        <v>6125000</v>
      </c>
      <c r="K582" s="644"/>
      <c r="L582" s="644"/>
      <c r="M582" s="644"/>
      <c r="N582" s="644"/>
      <c r="O582" s="644"/>
      <c r="P582" s="62" t="s">
        <v>80</v>
      </c>
    </row>
    <row r="583" spans="1:16" s="69" customFormat="1" ht="88.5" customHeight="1">
      <c r="A583" s="222">
        <v>10</v>
      </c>
      <c r="B583" s="255" t="s">
        <v>2219</v>
      </c>
      <c r="C583" s="62" t="s">
        <v>2262</v>
      </c>
      <c r="D583" s="222" t="s">
        <v>422</v>
      </c>
      <c r="E583" s="63" t="s">
        <v>2257</v>
      </c>
      <c r="F583" s="283">
        <v>43501</v>
      </c>
      <c r="G583" s="283">
        <v>43830</v>
      </c>
      <c r="H583" s="644">
        <v>1770642.02</v>
      </c>
      <c r="I583" s="644"/>
      <c r="J583" s="644">
        <v>1770642.02</v>
      </c>
      <c r="K583" s="644"/>
      <c r="L583" s="644"/>
      <c r="M583" s="644"/>
      <c r="N583" s="644"/>
      <c r="O583" s="644"/>
      <c r="P583" s="62" t="s">
        <v>80</v>
      </c>
    </row>
    <row r="584" spans="1:16" s="69" customFormat="1" ht="88.5" customHeight="1">
      <c r="A584" s="61">
        <v>11</v>
      </c>
      <c r="B584" s="255" t="s">
        <v>2219</v>
      </c>
      <c r="C584" s="62" t="s">
        <v>2263</v>
      </c>
      <c r="D584" s="222" t="s">
        <v>422</v>
      </c>
      <c r="E584" s="63" t="s">
        <v>2257</v>
      </c>
      <c r="F584" s="283">
        <v>43598</v>
      </c>
      <c r="G584" s="283">
        <v>43847</v>
      </c>
      <c r="H584" s="644">
        <v>3432002.98</v>
      </c>
      <c r="I584" s="644"/>
      <c r="J584" s="644">
        <v>3432002.98</v>
      </c>
      <c r="K584" s="644"/>
      <c r="L584" s="644"/>
      <c r="M584" s="644"/>
      <c r="N584" s="644"/>
      <c r="O584" s="644"/>
      <c r="P584" s="62" t="s">
        <v>80</v>
      </c>
    </row>
    <row r="585" spans="1:16" s="69" customFormat="1" ht="88.5" customHeight="1">
      <c r="A585" s="61">
        <v>12</v>
      </c>
      <c r="B585" s="255" t="s">
        <v>2219</v>
      </c>
      <c r="C585" s="62" t="s">
        <v>2264</v>
      </c>
      <c r="D585" s="222" t="s">
        <v>422</v>
      </c>
      <c r="E585" s="63" t="s">
        <v>2257</v>
      </c>
      <c r="F585" s="283">
        <v>43594</v>
      </c>
      <c r="G585" s="283">
        <v>43865</v>
      </c>
      <c r="H585" s="644">
        <v>2459907.9</v>
      </c>
      <c r="I585" s="644"/>
      <c r="J585" s="644">
        <v>2459907.9</v>
      </c>
      <c r="K585" s="644"/>
      <c r="L585" s="644"/>
      <c r="M585" s="644"/>
      <c r="N585" s="644"/>
      <c r="O585" s="644"/>
      <c r="P585" s="62" t="s">
        <v>80</v>
      </c>
    </row>
    <row r="586" spans="1:16" s="69" customFormat="1" ht="88.5" customHeight="1">
      <c r="A586" s="222">
        <v>13</v>
      </c>
      <c r="B586" s="255" t="s">
        <v>2219</v>
      </c>
      <c r="C586" s="62" t="s">
        <v>2265</v>
      </c>
      <c r="D586" s="222" t="s">
        <v>422</v>
      </c>
      <c r="E586" s="63" t="s">
        <v>2240</v>
      </c>
      <c r="F586" s="283" t="s">
        <v>1060</v>
      </c>
      <c r="G586" s="283" t="s">
        <v>1060</v>
      </c>
      <c r="H586" s="644" t="s">
        <v>1060</v>
      </c>
      <c r="I586" s="644" t="s">
        <v>1060</v>
      </c>
      <c r="J586" s="644"/>
      <c r="K586" s="644" t="s">
        <v>1060</v>
      </c>
      <c r="L586" s="644"/>
      <c r="M586" s="644"/>
      <c r="N586" s="644"/>
      <c r="O586" s="644"/>
      <c r="P586" s="62" t="s">
        <v>1130</v>
      </c>
    </row>
    <row r="587" spans="1:16" s="69" customFormat="1" ht="88.5" customHeight="1">
      <c r="A587" s="61">
        <v>14</v>
      </c>
      <c r="B587" s="255" t="s">
        <v>2219</v>
      </c>
      <c r="C587" s="62" t="s">
        <v>2266</v>
      </c>
      <c r="D587" s="222" t="s">
        <v>422</v>
      </c>
      <c r="E587" s="63" t="s">
        <v>2240</v>
      </c>
      <c r="F587" s="283" t="s">
        <v>1060</v>
      </c>
      <c r="G587" s="283" t="s">
        <v>1060</v>
      </c>
      <c r="H587" s="644" t="s">
        <v>1060</v>
      </c>
      <c r="I587" s="644" t="s">
        <v>1060</v>
      </c>
      <c r="J587" s="644"/>
      <c r="K587" s="644" t="s">
        <v>1060</v>
      </c>
      <c r="L587" s="644"/>
      <c r="M587" s="644"/>
      <c r="N587" s="644"/>
      <c r="O587" s="644"/>
      <c r="P587" s="62" t="s">
        <v>1130</v>
      </c>
    </row>
    <row r="588" spans="1:16" s="69" customFormat="1" ht="88.5" customHeight="1">
      <c r="A588" s="61">
        <v>15</v>
      </c>
      <c r="B588" s="255" t="s">
        <v>2219</v>
      </c>
      <c r="C588" s="62" t="s">
        <v>2267</v>
      </c>
      <c r="D588" s="222" t="s">
        <v>422</v>
      </c>
      <c r="E588" s="63" t="s">
        <v>2240</v>
      </c>
      <c r="F588" s="283"/>
      <c r="G588" s="283"/>
      <c r="H588" s="644"/>
      <c r="I588" s="644"/>
      <c r="J588" s="644"/>
      <c r="K588" s="644"/>
      <c r="L588" s="644"/>
      <c r="M588" s="644"/>
      <c r="N588" s="644"/>
      <c r="O588" s="644"/>
      <c r="P588" s="62" t="s">
        <v>1130</v>
      </c>
    </row>
    <row r="589" spans="1:16" s="69" customFormat="1" ht="88.5" customHeight="1" thickBot="1">
      <c r="A589" s="289">
        <v>16</v>
      </c>
      <c r="B589" s="350" t="s">
        <v>2219</v>
      </c>
      <c r="C589" s="262" t="s">
        <v>2268</v>
      </c>
      <c r="D589" s="289" t="s">
        <v>422</v>
      </c>
      <c r="E589" s="65" t="s">
        <v>2240</v>
      </c>
      <c r="F589" s="286" t="s">
        <v>1060</v>
      </c>
      <c r="G589" s="286" t="s">
        <v>1060</v>
      </c>
      <c r="H589" s="645" t="s">
        <v>1060</v>
      </c>
      <c r="I589" s="645" t="s">
        <v>1060</v>
      </c>
      <c r="J589" s="645"/>
      <c r="K589" s="645" t="s">
        <v>1060</v>
      </c>
      <c r="L589" s="645"/>
      <c r="M589" s="645"/>
      <c r="N589" s="645"/>
      <c r="O589" s="645"/>
      <c r="P589" s="262" t="s">
        <v>1130</v>
      </c>
    </row>
    <row r="590" spans="1:16" ht="42.75" customHeight="1" thickBot="1">
      <c r="A590" s="858" t="s">
        <v>31</v>
      </c>
      <c r="B590" s="859"/>
      <c r="C590" s="859"/>
      <c r="D590" s="859"/>
      <c r="E590" s="859"/>
      <c r="F590" s="859"/>
      <c r="G590" s="860"/>
      <c r="H590" s="733">
        <f>SUM(H574:H589)</f>
        <v>43461351.949999996</v>
      </c>
      <c r="I590" s="733"/>
      <c r="J590" s="733">
        <f>SUM(J574:J589)</f>
        <v>43461351.949999996</v>
      </c>
      <c r="K590" s="743"/>
      <c r="L590" s="743"/>
      <c r="M590" s="743"/>
      <c r="N590" s="743"/>
      <c r="O590" s="743"/>
      <c r="P590" s="51"/>
    </row>
    <row r="591" spans="1:16" ht="15.75" thickBot="1">
      <c r="A591" s="855"/>
      <c r="B591" s="856"/>
      <c r="C591" s="856"/>
      <c r="D591" s="856"/>
      <c r="E591" s="856"/>
      <c r="F591" s="856"/>
      <c r="G591" s="856"/>
      <c r="H591" s="856"/>
      <c r="I591" s="856"/>
      <c r="J591" s="856"/>
      <c r="K591" s="856"/>
      <c r="L591" s="856"/>
      <c r="M591" s="856"/>
      <c r="N591" s="856"/>
      <c r="O591" s="856"/>
      <c r="P591" s="857"/>
    </row>
    <row r="592" spans="1:16" ht="43.5" customHeight="1" thickBot="1">
      <c r="A592" s="781" t="s">
        <v>2269</v>
      </c>
      <c r="B592" s="782"/>
      <c r="C592" s="782"/>
      <c r="D592" s="782"/>
      <c r="E592" s="782"/>
      <c r="F592" s="58"/>
      <c r="G592" s="58"/>
      <c r="H592" s="747"/>
      <c r="I592" s="747"/>
      <c r="J592" s="747"/>
      <c r="K592" s="747"/>
      <c r="L592" s="747"/>
      <c r="M592" s="747"/>
      <c r="N592" s="747"/>
      <c r="O592" s="747"/>
      <c r="P592" s="532"/>
    </row>
    <row r="593" spans="1:16" s="224" customFormat="1" ht="45.75" customHeight="1">
      <c r="A593" s="222">
        <v>1</v>
      </c>
      <c r="B593" s="255" t="s">
        <v>2219</v>
      </c>
      <c r="C593" s="288" t="s">
        <v>2270</v>
      </c>
      <c r="D593" s="222" t="s">
        <v>123</v>
      </c>
      <c r="E593" s="255" t="s">
        <v>441</v>
      </c>
      <c r="F593" s="279">
        <v>43466</v>
      </c>
      <c r="G593" s="279">
        <v>43830</v>
      </c>
      <c r="H593" s="648">
        <v>2000000</v>
      </c>
      <c r="I593" s="648"/>
      <c r="J593" s="648">
        <v>2000000</v>
      </c>
      <c r="K593" s="721"/>
      <c r="L593" s="721"/>
      <c r="M593" s="721"/>
      <c r="N593" s="721"/>
      <c r="O593" s="721"/>
      <c r="P593" s="288"/>
    </row>
    <row r="594" spans="1:16" s="224" customFormat="1" ht="45.75" customHeight="1">
      <c r="A594" s="61">
        <v>2</v>
      </c>
      <c r="B594" s="255" t="s">
        <v>2219</v>
      </c>
      <c r="C594" s="62" t="s">
        <v>2271</v>
      </c>
      <c r="D594" s="222" t="s">
        <v>123</v>
      </c>
      <c r="E594" s="63" t="s">
        <v>136</v>
      </c>
      <c r="F594" s="283">
        <v>43466</v>
      </c>
      <c r="G594" s="283">
        <v>43830</v>
      </c>
      <c r="H594" s="644">
        <v>1000000</v>
      </c>
      <c r="I594" s="644"/>
      <c r="J594" s="644">
        <v>1000000</v>
      </c>
      <c r="K594" s="632"/>
      <c r="L594" s="632"/>
      <c r="M594" s="632"/>
      <c r="N594" s="632"/>
      <c r="O594" s="632"/>
      <c r="P594" s="62"/>
    </row>
    <row r="595" spans="1:16" s="224" customFormat="1" ht="45.75" customHeight="1">
      <c r="A595" s="61">
        <v>3</v>
      </c>
      <c r="B595" s="255" t="s">
        <v>2219</v>
      </c>
      <c r="C595" s="62" t="s">
        <v>2272</v>
      </c>
      <c r="D595" s="222" t="s">
        <v>123</v>
      </c>
      <c r="E595" s="63" t="s">
        <v>441</v>
      </c>
      <c r="F595" s="283">
        <v>43466</v>
      </c>
      <c r="G595" s="283">
        <v>43830</v>
      </c>
      <c r="H595" s="644">
        <v>60000000</v>
      </c>
      <c r="I595" s="644"/>
      <c r="J595" s="644">
        <v>60000000</v>
      </c>
      <c r="K595" s="632"/>
      <c r="L595" s="632"/>
      <c r="M595" s="632"/>
      <c r="N595" s="632"/>
      <c r="O595" s="632"/>
      <c r="P595" s="62"/>
    </row>
    <row r="596" spans="1:16" s="224" customFormat="1" ht="45.75" customHeight="1">
      <c r="A596" s="222">
        <v>4</v>
      </c>
      <c r="B596" s="255" t="s">
        <v>2219</v>
      </c>
      <c r="C596" s="62" t="s">
        <v>2273</v>
      </c>
      <c r="D596" s="222" t="s">
        <v>123</v>
      </c>
      <c r="E596" s="63" t="s">
        <v>136</v>
      </c>
      <c r="F596" s="283">
        <v>43466</v>
      </c>
      <c r="G596" s="283">
        <v>43830</v>
      </c>
      <c r="H596" s="644">
        <v>1000000</v>
      </c>
      <c r="I596" s="644"/>
      <c r="J596" s="644">
        <v>1000000</v>
      </c>
      <c r="K596" s="632"/>
      <c r="L596" s="632"/>
      <c r="M596" s="632"/>
      <c r="N596" s="632"/>
      <c r="O596" s="632"/>
      <c r="P596" s="62"/>
    </row>
    <row r="597" spans="1:16" s="224" customFormat="1" ht="45.75" customHeight="1">
      <c r="A597" s="61">
        <v>5</v>
      </c>
      <c r="B597" s="255" t="s">
        <v>2219</v>
      </c>
      <c r="C597" s="62" t="s">
        <v>2274</v>
      </c>
      <c r="D597" s="222" t="s">
        <v>123</v>
      </c>
      <c r="E597" s="63" t="s">
        <v>441</v>
      </c>
      <c r="F597" s="283">
        <v>43466</v>
      </c>
      <c r="G597" s="283">
        <v>43830</v>
      </c>
      <c r="H597" s="644">
        <v>1000000</v>
      </c>
      <c r="I597" s="644"/>
      <c r="J597" s="644">
        <v>1000000</v>
      </c>
      <c r="K597" s="632"/>
      <c r="L597" s="632"/>
      <c r="M597" s="632"/>
      <c r="N597" s="632"/>
      <c r="O597" s="632"/>
      <c r="P597" s="62"/>
    </row>
    <row r="598" spans="1:16" s="224" customFormat="1" ht="45.75" customHeight="1">
      <c r="A598" s="61">
        <v>6</v>
      </c>
      <c r="B598" s="255" t="s">
        <v>2219</v>
      </c>
      <c r="C598" s="62" t="s">
        <v>2275</v>
      </c>
      <c r="D598" s="222" t="s">
        <v>123</v>
      </c>
      <c r="E598" s="63" t="s">
        <v>441</v>
      </c>
      <c r="F598" s="283">
        <v>43466</v>
      </c>
      <c r="G598" s="283">
        <v>43830</v>
      </c>
      <c r="H598" s="644">
        <v>1000000</v>
      </c>
      <c r="I598" s="644"/>
      <c r="J598" s="644">
        <v>1000000</v>
      </c>
      <c r="K598" s="632"/>
      <c r="L598" s="632"/>
      <c r="M598" s="632"/>
      <c r="N598" s="632"/>
      <c r="O598" s="632"/>
      <c r="P598" s="62"/>
    </row>
    <row r="599" spans="1:16" s="224" customFormat="1" ht="45.75" customHeight="1">
      <c r="A599" s="222">
        <v>7</v>
      </c>
      <c r="B599" s="255" t="s">
        <v>2219</v>
      </c>
      <c r="C599" s="62" t="s">
        <v>2276</v>
      </c>
      <c r="D599" s="222" t="s">
        <v>123</v>
      </c>
      <c r="E599" s="63" t="s">
        <v>441</v>
      </c>
      <c r="F599" s="283">
        <v>43466</v>
      </c>
      <c r="G599" s="283">
        <v>43830</v>
      </c>
      <c r="H599" s="644">
        <v>1000000</v>
      </c>
      <c r="I599" s="644"/>
      <c r="J599" s="644">
        <v>1000000</v>
      </c>
      <c r="K599" s="632"/>
      <c r="L599" s="632"/>
      <c r="M599" s="632"/>
      <c r="N599" s="632"/>
      <c r="O599" s="632"/>
      <c r="P599" s="62"/>
    </row>
    <row r="600" spans="1:16" s="224" customFormat="1" ht="45.75" customHeight="1">
      <c r="A600" s="61">
        <v>8</v>
      </c>
      <c r="B600" s="255" t="s">
        <v>2219</v>
      </c>
      <c r="C600" s="62" t="s">
        <v>2277</v>
      </c>
      <c r="D600" s="222" t="s">
        <v>123</v>
      </c>
      <c r="E600" s="63" t="s">
        <v>136</v>
      </c>
      <c r="F600" s="283">
        <v>43466</v>
      </c>
      <c r="G600" s="283">
        <v>43830</v>
      </c>
      <c r="H600" s="644">
        <v>5000000</v>
      </c>
      <c r="I600" s="644"/>
      <c r="J600" s="644">
        <v>5000000</v>
      </c>
      <c r="K600" s="632"/>
      <c r="L600" s="632"/>
      <c r="M600" s="632"/>
      <c r="N600" s="632"/>
      <c r="O600" s="632"/>
      <c r="P600" s="62"/>
    </row>
    <row r="601" spans="1:16" s="224" customFormat="1" ht="45.75" customHeight="1">
      <c r="A601" s="61">
        <v>9</v>
      </c>
      <c r="B601" s="255" t="s">
        <v>2219</v>
      </c>
      <c r="C601" s="62" t="s">
        <v>2278</v>
      </c>
      <c r="D601" s="222" t="s">
        <v>123</v>
      </c>
      <c r="E601" s="63" t="s">
        <v>136</v>
      </c>
      <c r="F601" s="283">
        <v>43466</v>
      </c>
      <c r="G601" s="283">
        <v>43830</v>
      </c>
      <c r="H601" s="644">
        <v>4000000</v>
      </c>
      <c r="I601" s="644"/>
      <c r="J601" s="644">
        <v>4000000</v>
      </c>
      <c r="K601" s="632"/>
      <c r="L601" s="632"/>
      <c r="M601" s="632"/>
      <c r="N601" s="632"/>
      <c r="O601" s="632"/>
      <c r="P601" s="62"/>
    </row>
    <row r="602" spans="1:16" s="224" customFormat="1" ht="45.75" customHeight="1">
      <c r="A602" s="222">
        <v>10</v>
      </c>
      <c r="B602" s="255" t="s">
        <v>2219</v>
      </c>
      <c r="C602" s="62" t="s">
        <v>2279</v>
      </c>
      <c r="D602" s="222" t="s">
        <v>123</v>
      </c>
      <c r="E602" s="63" t="s">
        <v>441</v>
      </c>
      <c r="F602" s="283">
        <v>43466</v>
      </c>
      <c r="G602" s="283">
        <v>43830</v>
      </c>
      <c r="H602" s="644">
        <v>1000000</v>
      </c>
      <c r="I602" s="644"/>
      <c r="J602" s="644">
        <v>1000000</v>
      </c>
      <c r="K602" s="632"/>
      <c r="L602" s="632"/>
      <c r="M602" s="632"/>
      <c r="N602" s="632"/>
      <c r="O602" s="632"/>
      <c r="P602" s="62"/>
    </row>
    <row r="603" spans="1:16" s="224" customFormat="1" ht="45.75" customHeight="1">
      <c r="A603" s="61">
        <v>11</v>
      </c>
      <c r="B603" s="63" t="s">
        <v>2247</v>
      </c>
      <c r="C603" s="62" t="s">
        <v>2280</v>
      </c>
      <c r="D603" s="222" t="s">
        <v>123</v>
      </c>
      <c r="E603" s="63" t="s">
        <v>2285</v>
      </c>
      <c r="F603" s="283">
        <v>43466</v>
      </c>
      <c r="G603" s="283">
        <v>43830</v>
      </c>
      <c r="H603" s="644">
        <v>10000000</v>
      </c>
      <c r="I603" s="644"/>
      <c r="J603" s="644">
        <v>10000000</v>
      </c>
      <c r="K603" s="632"/>
      <c r="L603" s="632"/>
      <c r="M603" s="632"/>
      <c r="N603" s="632"/>
      <c r="O603" s="632"/>
      <c r="P603" s="62"/>
    </row>
    <row r="604" spans="1:16" s="224" customFormat="1" ht="45.75" customHeight="1">
      <c r="A604" s="61">
        <v>12</v>
      </c>
      <c r="B604" s="63" t="s">
        <v>2247</v>
      </c>
      <c r="C604" s="62" t="s">
        <v>2281</v>
      </c>
      <c r="D604" s="222" t="s">
        <v>123</v>
      </c>
      <c r="E604" s="63" t="s">
        <v>441</v>
      </c>
      <c r="F604" s="283">
        <v>43466</v>
      </c>
      <c r="G604" s="283">
        <v>43830</v>
      </c>
      <c r="H604" s="644">
        <v>8000000</v>
      </c>
      <c r="I604" s="644"/>
      <c r="J604" s="644">
        <v>8000000</v>
      </c>
      <c r="K604" s="632"/>
      <c r="L604" s="632"/>
      <c r="M604" s="632"/>
      <c r="N604" s="632"/>
      <c r="O604" s="632"/>
      <c r="P604" s="62"/>
    </row>
    <row r="605" spans="1:16" s="224" customFormat="1" ht="45.75" customHeight="1">
      <c r="A605" s="222">
        <v>13</v>
      </c>
      <c r="B605" s="63" t="s">
        <v>2219</v>
      </c>
      <c r="C605" s="62" t="s">
        <v>2282</v>
      </c>
      <c r="D605" s="222" t="s">
        <v>123</v>
      </c>
      <c r="E605" s="63" t="s">
        <v>441</v>
      </c>
      <c r="F605" s="283">
        <v>43466</v>
      </c>
      <c r="G605" s="283">
        <v>43830</v>
      </c>
      <c r="H605" s="644">
        <v>1000000</v>
      </c>
      <c r="I605" s="644"/>
      <c r="J605" s="644">
        <v>1000000</v>
      </c>
      <c r="K605" s="632"/>
      <c r="L605" s="632"/>
      <c r="M605" s="632"/>
      <c r="N605" s="632"/>
      <c r="O605" s="632"/>
      <c r="P605" s="62"/>
    </row>
    <row r="606" spans="1:16" s="224" customFormat="1" ht="45.75" customHeight="1">
      <c r="A606" s="61">
        <v>14</v>
      </c>
      <c r="B606" s="63" t="s">
        <v>2219</v>
      </c>
      <c r="C606" s="62" t="s">
        <v>2283</v>
      </c>
      <c r="D606" s="222" t="s">
        <v>123</v>
      </c>
      <c r="E606" s="63" t="s">
        <v>136</v>
      </c>
      <c r="F606" s="283">
        <v>43466</v>
      </c>
      <c r="G606" s="283">
        <v>43830</v>
      </c>
      <c r="H606" s="644">
        <v>70000000</v>
      </c>
      <c r="I606" s="644"/>
      <c r="J606" s="644">
        <v>70000000</v>
      </c>
      <c r="K606" s="632"/>
      <c r="L606" s="632"/>
      <c r="M606" s="632"/>
      <c r="N606" s="632"/>
      <c r="O606" s="632"/>
      <c r="P606" s="62"/>
    </row>
    <row r="607" spans="1:16" s="224" customFormat="1" ht="45.75" customHeight="1" thickBot="1">
      <c r="A607" s="225">
        <v>15</v>
      </c>
      <c r="B607" s="65" t="s">
        <v>2219</v>
      </c>
      <c r="C607" s="262" t="s">
        <v>2284</v>
      </c>
      <c r="D607" s="289" t="s">
        <v>123</v>
      </c>
      <c r="E607" s="65" t="s">
        <v>441</v>
      </c>
      <c r="F607" s="286">
        <v>43466</v>
      </c>
      <c r="G607" s="286">
        <v>43830</v>
      </c>
      <c r="H607" s="645">
        <v>40000000</v>
      </c>
      <c r="I607" s="645"/>
      <c r="J607" s="645">
        <v>40000000</v>
      </c>
      <c r="K607" s="722"/>
      <c r="L607" s="722"/>
      <c r="M607" s="722"/>
      <c r="N607" s="722"/>
      <c r="O607" s="722"/>
      <c r="P607" s="262"/>
    </row>
    <row r="608" spans="1:16" ht="43.5" customHeight="1" thickBot="1">
      <c r="A608" s="858" t="s">
        <v>31</v>
      </c>
      <c r="B608" s="859"/>
      <c r="C608" s="859"/>
      <c r="D608" s="859"/>
      <c r="E608" s="859"/>
      <c r="F608" s="859"/>
      <c r="G608" s="860"/>
      <c r="H608" s="733">
        <f>SUM(H593:H607)</f>
        <v>206000000</v>
      </c>
      <c r="I608" s="733"/>
      <c r="J608" s="733">
        <f>SUM(J593:J607)</f>
        <v>206000000</v>
      </c>
      <c r="K608" s="743"/>
      <c r="L608" s="743"/>
      <c r="M608" s="743"/>
      <c r="N608" s="743"/>
      <c r="O608" s="743"/>
      <c r="P608" s="51"/>
    </row>
    <row r="609" spans="1:16" ht="15.75" thickBot="1">
      <c r="A609" s="897"/>
      <c r="B609" s="898"/>
      <c r="C609" s="898"/>
      <c r="D609" s="898"/>
      <c r="E609" s="898"/>
      <c r="F609" s="898"/>
      <c r="G609" s="898"/>
      <c r="H609" s="898"/>
      <c r="I609" s="898"/>
      <c r="J609" s="898"/>
      <c r="K609" s="898"/>
      <c r="L609" s="898"/>
      <c r="M609" s="898"/>
      <c r="N609" s="898"/>
      <c r="O609" s="898"/>
      <c r="P609" s="899"/>
    </row>
    <row r="610" spans="1:16" s="50" customFormat="1" ht="42.75" customHeight="1" thickBot="1">
      <c r="A610" s="781" t="s">
        <v>2286</v>
      </c>
      <c r="B610" s="782"/>
      <c r="C610" s="782"/>
      <c r="D610" s="782"/>
      <c r="E610" s="782"/>
      <c r="F610" s="54"/>
      <c r="G610" s="54"/>
      <c r="H610" s="748"/>
      <c r="I610" s="748"/>
      <c r="J610" s="748"/>
      <c r="K610" s="748"/>
      <c r="L610" s="748"/>
      <c r="M610" s="748"/>
      <c r="N610" s="748"/>
      <c r="O610" s="748"/>
      <c r="P610" s="436"/>
    </row>
    <row r="611" spans="1:16" s="224" customFormat="1" ht="50.25" customHeight="1">
      <c r="A611" s="222">
        <v>1</v>
      </c>
      <c r="B611" s="255" t="s">
        <v>2219</v>
      </c>
      <c r="C611" s="288" t="s">
        <v>2287</v>
      </c>
      <c r="D611" s="222" t="s">
        <v>45</v>
      </c>
      <c r="E611" s="288"/>
      <c r="F611" s="279">
        <v>42635</v>
      </c>
      <c r="G611" s="222"/>
      <c r="H611" s="648">
        <v>14950000</v>
      </c>
      <c r="I611" s="648">
        <v>11809242</v>
      </c>
      <c r="J611" s="721"/>
      <c r="K611" s="721"/>
      <c r="L611" s="721"/>
      <c r="M611" s="721"/>
      <c r="N611" s="721"/>
      <c r="O611" s="721"/>
      <c r="P611" s="288" t="s">
        <v>2288</v>
      </c>
    </row>
    <row r="612" spans="1:16" s="224" customFormat="1" ht="50.25" customHeight="1">
      <c r="A612" s="61">
        <v>2</v>
      </c>
      <c r="B612" s="255" t="s">
        <v>2219</v>
      </c>
      <c r="C612" s="62" t="s">
        <v>2289</v>
      </c>
      <c r="D612" s="222" t="s">
        <v>45</v>
      </c>
      <c r="E612" s="62"/>
      <c r="F612" s="283">
        <v>42935</v>
      </c>
      <c r="G612" s="61"/>
      <c r="H612" s="644">
        <v>799926</v>
      </c>
      <c r="I612" s="644">
        <v>282634</v>
      </c>
      <c r="J612" s="632"/>
      <c r="K612" s="632"/>
      <c r="L612" s="632"/>
      <c r="M612" s="632"/>
      <c r="N612" s="632"/>
      <c r="O612" s="632"/>
      <c r="P612" s="62" t="s">
        <v>2288</v>
      </c>
    </row>
    <row r="613" spans="1:16" s="224" customFormat="1" ht="50.25" customHeight="1">
      <c r="A613" s="61">
        <v>3</v>
      </c>
      <c r="B613" s="255" t="s">
        <v>2219</v>
      </c>
      <c r="C613" s="62" t="s">
        <v>2290</v>
      </c>
      <c r="D613" s="222" t="s">
        <v>45</v>
      </c>
      <c r="E613" s="62"/>
      <c r="F613" s="283">
        <v>42865</v>
      </c>
      <c r="G613" s="61"/>
      <c r="H613" s="644">
        <v>3650000</v>
      </c>
      <c r="I613" s="644">
        <v>2723286</v>
      </c>
      <c r="J613" s="632"/>
      <c r="K613" s="632"/>
      <c r="L613" s="632"/>
      <c r="M613" s="632"/>
      <c r="N613" s="632"/>
      <c r="O613" s="632"/>
      <c r="P613" s="62" t="s">
        <v>2288</v>
      </c>
    </row>
    <row r="614" spans="1:16" s="224" customFormat="1" ht="50.25" customHeight="1">
      <c r="A614" s="61">
        <v>4</v>
      </c>
      <c r="B614" s="255" t="s">
        <v>2219</v>
      </c>
      <c r="C614" s="62" t="s">
        <v>2291</v>
      </c>
      <c r="D614" s="222" t="s">
        <v>45</v>
      </c>
      <c r="E614" s="62"/>
      <c r="F614" s="283">
        <v>31.052018</v>
      </c>
      <c r="G614" s="61"/>
      <c r="H614" s="644">
        <v>1550000</v>
      </c>
      <c r="I614" s="644">
        <v>150720</v>
      </c>
      <c r="J614" s="632"/>
      <c r="K614" s="632"/>
      <c r="L614" s="632"/>
      <c r="M614" s="632"/>
      <c r="N614" s="632"/>
      <c r="O614" s="632"/>
      <c r="P614" s="62" t="s">
        <v>2288</v>
      </c>
    </row>
    <row r="615" spans="1:16" s="224" customFormat="1" ht="50.25" customHeight="1">
      <c r="A615" s="61">
        <v>5</v>
      </c>
      <c r="B615" s="255" t="s">
        <v>2219</v>
      </c>
      <c r="C615" s="62" t="s">
        <v>2292</v>
      </c>
      <c r="D615" s="222" t="s">
        <v>45</v>
      </c>
      <c r="E615" s="62"/>
      <c r="F615" s="283">
        <v>43021</v>
      </c>
      <c r="G615" s="61"/>
      <c r="H615" s="644">
        <v>2952000</v>
      </c>
      <c r="I615" s="644">
        <v>2191564</v>
      </c>
      <c r="J615" s="632"/>
      <c r="K615" s="632"/>
      <c r="L615" s="632"/>
      <c r="M615" s="632"/>
      <c r="N615" s="632"/>
      <c r="O615" s="632"/>
      <c r="P615" s="62" t="s">
        <v>2288</v>
      </c>
    </row>
    <row r="616" spans="1:16" s="224" customFormat="1" ht="50.25" customHeight="1">
      <c r="A616" s="61">
        <v>6</v>
      </c>
      <c r="B616" s="255" t="s">
        <v>2219</v>
      </c>
      <c r="C616" s="62" t="s">
        <v>2293</v>
      </c>
      <c r="D616" s="222" t="s">
        <v>45</v>
      </c>
      <c r="E616" s="62"/>
      <c r="F616" s="283">
        <v>43188</v>
      </c>
      <c r="G616" s="61"/>
      <c r="H616" s="644">
        <v>1425000</v>
      </c>
      <c r="I616" s="644">
        <v>768796</v>
      </c>
      <c r="J616" s="632"/>
      <c r="K616" s="632"/>
      <c r="L616" s="632"/>
      <c r="M616" s="632"/>
      <c r="N616" s="632"/>
      <c r="O616" s="632"/>
      <c r="P616" s="62" t="s">
        <v>2288</v>
      </c>
    </row>
    <row r="617" spans="1:16" s="224" customFormat="1" ht="50.25" customHeight="1" thickBot="1">
      <c r="A617" s="225">
        <v>7</v>
      </c>
      <c r="B617" s="350" t="s">
        <v>2219</v>
      </c>
      <c r="C617" s="262" t="s">
        <v>2294</v>
      </c>
      <c r="D617" s="289" t="s">
        <v>45</v>
      </c>
      <c r="E617" s="262"/>
      <c r="F617" s="286">
        <v>43189</v>
      </c>
      <c r="G617" s="225"/>
      <c r="H617" s="645">
        <v>1355000</v>
      </c>
      <c r="I617" s="645">
        <v>457768</v>
      </c>
      <c r="J617" s="722"/>
      <c r="K617" s="722"/>
      <c r="L617" s="722"/>
      <c r="M617" s="722"/>
      <c r="N617" s="722"/>
      <c r="O617" s="722"/>
      <c r="P617" s="262" t="s">
        <v>2288</v>
      </c>
    </row>
    <row r="618" spans="1:16" ht="67.5" customHeight="1" thickBot="1">
      <c r="A618" s="858" t="s">
        <v>31</v>
      </c>
      <c r="B618" s="859"/>
      <c r="C618" s="859"/>
      <c r="D618" s="859"/>
      <c r="E618" s="859"/>
      <c r="F618" s="859"/>
      <c r="G618" s="860"/>
      <c r="H618" s="733">
        <f>SUM(H611:H617)</f>
        <v>26681926</v>
      </c>
      <c r="I618" s="744">
        <f>SUM(I611:I617)</f>
        <v>18384010</v>
      </c>
      <c r="J618" s="743"/>
      <c r="K618" s="743"/>
      <c r="L618" s="743"/>
      <c r="M618" s="743"/>
      <c r="N618" s="743"/>
      <c r="O618" s="743"/>
      <c r="P618" s="51"/>
    </row>
    <row r="619" spans="1:16" ht="67.5" customHeight="1" thickBot="1">
      <c r="A619" s="855"/>
      <c r="B619" s="856"/>
      <c r="C619" s="856"/>
      <c r="D619" s="856"/>
      <c r="E619" s="856"/>
      <c r="F619" s="856"/>
      <c r="G619" s="856"/>
      <c r="H619" s="856"/>
      <c r="I619" s="856"/>
      <c r="J619" s="856"/>
      <c r="K619" s="856"/>
      <c r="L619" s="856"/>
      <c r="M619" s="856"/>
      <c r="N619" s="856"/>
      <c r="O619" s="856"/>
      <c r="P619" s="857"/>
    </row>
    <row r="620" spans="1:16" ht="67.5" customHeight="1" thickBot="1">
      <c r="A620" s="781" t="s">
        <v>2378</v>
      </c>
      <c r="B620" s="782"/>
      <c r="C620" s="782"/>
      <c r="D620" s="782"/>
      <c r="E620" s="782"/>
      <c r="F620" s="119"/>
      <c r="G620" s="119"/>
      <c r="H620" s="748"/>
      <c r="I620" s="748"/>
      <c r="J620" s="748"/>
      <c r="K620" s="748"/>
      <c r="L620" s="748"/>
      <c r="M620" s="748"/>
      <c r="N620" s="748"/>
      <c r="O620" s="748"/>
      <c r="P620" s="436"/>
    </row>
    <row r="621" spans="1:16" s="224" customFormat="1" ht="45" customHeight="1">
      <c r="A621" s="222">
        <v>1</v>
      </c>
      <c r="B621" s="222" t="s">
        <v>2370</v>
      </c>
      <c r="C621" s="288" t="s">
        <v>2371</v>
      </c>
      <c r="D621" s="222" t="s">
        <v>144</v>
      </c>
      <c r="E621" s="255" t="s">
        <v>1088</v>
      </c>
      <c r="F621" s="222">
        <v>2018</v>
      </c>
      <c r="G621" s="222">
        <v>2019</v>
      </c>
      <c r="H621" s="648">
        <v>5882802.8399999999</v>
      </c>
      <c r="I621" s="648">
        <v>8047697.1299999999</v>
      </c>
      <c r="J621" s="648">
        <v>2000000</v>
      </c>
      <c r="K621" s="648"/>
      <c r="L621" s="648"/>
      <c r="M621" s="648"/>
      <c r="N621" s="648"/>
      <c r="O621" s="648"/>
      <c r="P621" s="288" t="s">
        <v>2372</v>
      </c>
    </row>
    <row r="622" spans="1:16" s="224" customFormat="1" ht="45" customHeight="1">
      <c r="A622" s="61">
        <v>2</v>
      </c>
      <c r="B622" s="61" t="s">
        <v>2370</v>
      </c>
      <c r="C622" s="62" t="s">
        <v>2373</v>
      </c>
      <c r="D622" s="61" t="s">
        <v>144</v>
      </c>
      <c r="E622" s="63" t="s">
        <v>1088</v>
      </c>
      <c r="F622" s="61">
        <v>2018</v>
      </c>
      <c r="G622" s="61">
        <v>2019</v>
      </c>
      <c r="H622" s="644">
        <v>1253009.19</v>
      </c>
      <c r="I622" s="644">
        <v>1124893.22</v>
      </c>
      <c r="J622" s="644">
        <v>2500000</v>
      </c>
      <c r="K622" s="644"/>
      <c r="L622" s="644"/>
      <c r="M622" s="644"/>
      <c r="N622" s="644"/>
      <c r="O622" s="644"/>
      <c r="P622" s="62" t="s">
        <v>2372</v>
      </c>
    </row>
    <row r="623" spans="1:16" s="224" customFormat="1" ht="45" customHeight="1">
      <c r="A623" s="61">
        <v>3</v>
      </c>
      <c r="B623" s="61" t="s">
        <v>2370</v>
      </c>
      <c r="C623" s="62" t="s">
        <v>2374</v>
      </c>
      <c r="D623" s="61" t="s">
        <v>144</v>
      </c>
      <c r="E623" s="63" t="s">
        <v>1088</v>
      </c>
      <c r="F623" s="61">
        <v>2020</v>
      </c>
      <c r="G623" s="61">
        <v>2021</v>
      </c>
      <c r="H623" s="644">
        <v>35000000</v>
      </c>
      <c r="I623" s="644"/>
      <c r="J623" s="644"/>
      <c r="K623" s="644"/>
      <c r="L623" s="644">
        <v>8750000</v>
      </c>
      <c r="M623" s="644">
        <v>8750000</v>
      </c>
      <c r="N623" s="644">
        <v>8750000</v>
      </c>
      <c r="O623" s="644">
        <v>8750000</v>
      </c>
      <c r="P623" s="62" t="s">
        <v>2375</v>
      </c>
    </row>
    <row r="624" spans="1:16" s="224" customFormat="1" ht="45" customHeight="1" thickBot="1">
      <c r="A624" s="225">
        <v>4</v>
      </c>
      <c r="B624" s="225" t="s">
        <v>2370</v>
      </c>
      <c r="C624" s="262" t="s">
        <v>2376</v>
      </c>
      <c r="D624" s="225" t="s">
        <v>144</v>
      </c>
      <c r="E624" s="65" t="s">
        <v>1088</v>
      </c>
      <c r="F624" s="225">
        <v>2020</v>
      </c>
      <c r="G624" s="225">
        <v>2021</v>
      </c>
      <c r="H624" s="645">
        <v>15000000</v>
      </c>
      <c r="I624" s="645"/>
      <c r="J624" s="645"/>
      <c r="K624" s="645"/>
      <c r="L624" s="645">
        <v>3750000</v>
      </c>
      <c r="M624" s="645">
        <v>3750000</v>
      </c>
      <c r="N624" s="645">
        <v>3750000</v>
      </c>
      <c r="O624" s="645">
        <v>3750000</v>
      </c>
      <c r="P624" s="262" t="s">
        <v>2375</v>
      </c>
    </row>
    <row r="625" spans="1:22" s="32" customFormat="1" ht="45" customHeight="1" thickBot="1">
      <c r="A625" s="858" t="s">
        <v>31</v>
      </c>
      <c r="B625" s="859"/>
      <c r="C625" s="859"/>
      <c r="D625" s="859"/>
      <c r="E625" s="859"/>
      <c r="F625" s="859"/>
      <c r="G625" s="860"/>
      <c r="H625" s="744">
        <f>SUM(H621:H624)</f>
        <v>57135812.030000001</v>
      </c>
      <c r="I625" s="744">
        <f t="shared" ref="I625:O625" si="7">SUM(I621:I624)</f>
        <v>9172590.3499999996</v>
      </c>
      <c r="J625" s="744">
        <f t="shared" si="7"/>
        <v>4500000</v>
      </c>
      <c r="K625" s="744">
        <f t="shared" si="7"/>
        <v>0</v>
      </c>
      <c r="L625" s="744">
        <f t="shared" si="7"/>
        <v>12500000</v>
      </c>
      <c r="M625" s="744">
        <f t="shared" si="7"/>
        <v>12500000</v>
      </c>
      <c r="N625" s="744">
        <f t="shared" si="7"/>
        <v>12500000</v>
      </c>
      <c r="O625" s="744">
        <f t="shared" si="7"/>
        <v>12500000</v>
      </c>
      <c r="P625" s="51"/>
    </row>
    <row r="626" spans="1:22">
      <c r="A626" s="855"/>
      <c r="B626" s="856"/>
      <c r="C626" s="856"/>
      <c r="D626" s="856"/>
      <c r="E626" s="856"/>
      <c r="F626" s="856"/>
      <c r="G626" s="856"/>
      <c r="H626" s="856"/>
      <c r="I626" s="856"/>
      <c r="J626" s="856"/>
      <c r="K626" s="856"/>
      <c r="L626" s="856"/>
      <c r="M626" s="856"/>
      <c r="N626" s="856"/>
      <c r="O626" s="856"/>
      <c r="P626" s="857"/>
    </row>
    <row r="627" spans="1:22" ht="48.75" customHeight="1">
      <c r="A627" s="789" t="s">
        <v>2377</v>
      </c>
      <c r="B627" s="789"/>
      <c r="C627" s="789"/>
      <c r="D627" s="789"/>
      <c r="E627" s="789"/>
      <c r="F627" s="762"/>
      <c r="G627" s="762"/>
      <c r="H627" s="763"/>
      <c r="I627" s="763"/>
      <c r="J627" s="763"/>
      <c r="K627" s="763"/>
      <c r="L627" s="763"/>
      <c r="M627" s="763"/>
      <c r="N627" s="763"/>
      <c r="O627" s="763"/>
      <c r="P627" s="764"/>
    </row>
    <row r="628" spans="1:22" s="224" customFormat="1" ht="44.25" customHeight="1">
      <c r="A628" s="61">
        <v>1</v>
      </c>
      <c r="B628" s="63" t="s">
        <v>2219</v>
      </c>
      <c r="C628" s="62" t="s">
        <v>2383</v>
      </c>
      <c r="D628" s="61" t="s">
        <v>332</v>
      </c>
      <c r="E628" s="63" t="s">
        <v>2384</v>
      </c>
      <c r="F628" s="283">
        <v>43263</v>
      </c>
      <c r="G628" s="283">
        <v>43704</v>
      </c>
      <c r="H628" s="644" t="s">
        <v>2379</v>
      </c>
      <c r="I628" s="644" t="s">
        <v>2380</v>
      </c>
      <c r="J628" s="644"/>
      <c r="K628" s="644"/>
      <c r="L628" s="644"/>
      <c r="M628" s="644" t="s">
        <v>2381</v>
      </c>
      <c r="N628" s="644" t="s">
        <v>2382</v>
      </c>
      <c r="O628" s="644"/>
      <c r="P628" s="62"/>
    </row>
    <row r="629" spans="1:22" ht="46.5" customHeight="1">
      <c r="A629" s="894" t="s">
        <v>31</v>
      </c>
      <c r="B629" s="895"/>
      <c r="C629" s="895"/>
      <c r="D629" s="895"/>
      <c r="E629" s="895"/>
      <c r="F629" s="895"/>
      <c r="G629" s="896"/>
      <c r="H629" s="765" t="s">
        <v>2379</v>
      </c>
      <c r="I629" s="765" t="s">
        <v>2380</v>
      </c>
      <c r="J629" s="766"/>
      <c r="K629" s="766"/>
      <c r="L629" s="766"/>
      <c r="M629" s="765" t="s">
        <v>2381</v>
      </c>
      <c r="N629" s="765" t="s">
        <v>2382</v>
      </c>
      <c r="O629" s="766"/>
      <c r="P629" s="767"/>
    </row>
    <row r="630" spans="1:22" ht="9.75" customHeight="1" thickBot="1">
      <c r="A630"/>
      <c r="B630"/>
      <c r="C630"/>
      <c r="D630"/>
      <c r="E630"/>
      <c r="F630"/>
      <c r="G630"/>
      <c r="H630"/>
      <c r="I630"/>
      <c r="J630"/>
      <c r="K630"/>
      <c r="L630"/>
      <c r="M630"/>
      <c r="N630"/>
      <c r="O630"/>
      <c r="P630"/>
    </row>
    <row r="631" spans="1:22" s="434" customFormat="1" ht="75" customHeight="1" thickBot="1">
      <c r="A631" s="849" t="s">
        <v>2313</v>
      </c>
      <c r="B631" s="850"/>
      <c r="C631" s="850"/>
      <c r="D631" s="850"/>
      <c r="E631" s="850"/>
      <c r="F631" s="850"/>
      <c r="G631" s="851"/>
      <c r="H631" s="772">
        <v>3087016946.8120999</v>
      </c>
      <c r="I631" s="772">
        <v>666667002.78895092</v>
      </c>
      <c r="J631" s="772">
        <v>1926922101.932426</v>
      </c>
      <c r="K631" s="852"/>
      <c r="L631" s="853"/>
      <c r="M631" s="853"/>
      <c r="N631" s="853"/>
      <c r="O631" s="853"/>
      <c r="P631" s="854"/>
      <c r="U631" s="435"/>
      <c r="V631" s="435"/>
    </row>
    <row r="636" spans="1:22" ht="24.75" customHeight="1">
      <c r="H636" s="749"/>
      <c r="I636" s="749"/>
      <c r="J636" s="749"/>
    </row>
  </sheetData>
  <mergeCells count="113">
    <mergeCell ref="A563:G563"/>
    <mergeCell ref="A571:G571"/>
    <mergeCell ref="A590:G590"/>
    <mergeCell ref="A608:G608"/>
    <mergeCell ref="A618:G618"/>
    <mergeCell ref="A625:G625"/>
    <mergeCell ref="A629:G629"/>
    <mergeCell ref="A504:P504"/>
    <mergeCell ref="A505:P505"/>
    <mergeCell ref="A544:P544"/>
    <mergeCell ref="A523:E523"/>
    <mergeCell ref="A545:E545"/>
    <mergeCell ref="A626:P626"/>
    <mergeCell ref="A627:E627"/>
    <mergeCell ref="A619:P619"/>
    <mergeCell ref="A620:E620"/>
    <mergeCell ref="A592:E592"/>
    <mergeCell ref="A609:P609"/>
    <mergeCell ref="A610:E610"/>
    <mergeCell ref="A496:G496"/>
    <mergeCell ref="A497:P497"/>
    <mergeCell ref="A503:G503"/>
    <mergeCell ref="A521:G521"/>
    <mergeCell ref="A543:G543"/>
    <mergeCell ref="A196:P196"/>
    <mergeCell ref="A213:G213"/>
    <mergeCell ref="A214:P214"/>
    <mergeCell ref="A215:P215"/>
    <mergeCell ref="A220:G220"/>
    <mergeCell ref="A221:P221"/>
    <mergeCell ref="A222:P222"/>
    <mergeCell ref="A255:G255"/>
    <mergeCell ref="A256:P256"/>
    <mergeCell ref="A257:P257"/>
    <mergeCell ref="A389:G389"/>
    <mergeCell ref="A390:P390"/>
    <mergeCell ref="A391:P391"/>
    <mergeCell ref="A393:G393"/>
    <mergeCell ref="A307:P307"/>
    <mergeCell ref="A308:P308"/>
    <mergeCell ref="A360:G360"/>
    <mergeCell ref="A361:P361"/>
    <mergeCell ref="A189:G189"/>
    <mergeCell ref="A190:P190"/>
    <mergeCell ref="A191:P191"/>
    <mergeCell ref="A194:G194"/>
    <mergeCell ref="A195:P195"/>
    <mergeCell ref="A115:P115"/>
    <mergeCell ref="A116:P116"/>
    <mergeCell ref="A90:G90"/>
    <mergeCell ref="A137:P137"/>
    <mergeCell ref="A138:P138"/>
    <mergeCell ref="A121:G121"/>
    <mergeCell ref="A122:P122"/>
    <mergeCell ref="A123:P123"/>
    <mergeCell ref="A136:G136"/>
    <mergeCell ref="A13:G13"/>
    <mergeCell ref="P3:P4"/>
    <mergeCell ref="A6:P6"/>
    <mergeCell ref="A1:P2"/>
    <mergeCell ref="A3:A4"/>
    <mergeCell ref="B3:B4"/>
    <mergeCell ref="C3:C4"/>
    <mergeCell ref="D3:D4"/>
    <mergeCell ref="E3:E4"/>
    <mergeCell ref="F3:G3"/>
    <mergeCell ref="H3:H4"/>
    <mergeCell ref="I3:I4"/>
    <mergeCell ref="J3:K3"/>
    <mergeCell ref="L3:O3"/>
    <mergeCell ref="A29:P29"/>
    <mergeCell ref="A34:G34"/>
    <mergeCell ref="A15:P15"/>
    <mergeCell ref="A27:G27"/>
    <mergeCell ref="A28:P28"/>
    <mergeCell ref="A52:G52"/>
    <mergeCell ref="A53:P53"/>
    <mergeCell ref="A54:P54"/>
    <mergeCell ref="A35:P35"/>
    <mergeCell ref="A36:P36"/>
    <mergeCell ref="A65:P65"/>
    <mergeCell ref="A66:P66"/>
    <mergeCell ref="A91:P91"/>
    <mergeCell ref="A64:G64"/>
    <mergeCell ref="A57:G57"/>
    <mergeCell ref="A58:P58"/>
    <mergeCell ref="A59:P59"/>
    <mergeCell ref="A92:P92"/>
    <mergeCell ref="A114:G114"/>
    <mergeCell ref="A631:G631"/>
    <mergeCell ref="K631:P631"/>
    <mergeCell ref="A362:P362"/>
    <mergeCell ref="A572:P572"/>
    <mergeCell ref="A573:P573"/>
    <mergeCell ref="A591:P591"/>
    <mergeCell ref="A564:P564"/>
    <mergeCell ref="A565:E565"/>
    <mergeCell ref="A298:G298"/>
    <mergeCell ref="A299:P299"/>
    <mergeCell ref="A300:P300"/>
    <mergeCell ref="A306:G306"/>
    <mergeCell ref="A394:P394"/>
    <mergeCell ref="A395:P395"/>
    <mergeCell ref="A401:G401"/>
    <mergeCell ref="A402:P402"/>
    <mergeCell ref="A403:P403"/>
    <mergeCell ref="A446:O446"/>
    <mergeCell ref="A425:G425"/>
    <mergeCell ref="A426:P426"/>
    <mergeCell ref="A427:P427"/>
    <mergeCell ref="A445:G445"/>
    <mergeCell ref="A498:P498"/>
    <mergeCell ref="A447:P447"/>
  </mergeCells>
  <pageMargins left="0" right="0" top="0.55000000000000004" bottom="0" header="0" footer="0"/>
  <pageSetup paperSize="9" scale="54" fitToHeight="0" orientation="landscape" vertic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38"/>
  <sheetViews>
    <sheetView zoomScale="90" zoomScaleNormal="90" zoomScalePageLayoutView="70" workbookViewId="0">
      <pane ySplit="3" topLeftCell="A22" activePane="bottomLeft" state="frozen"/>
      <selection pane="bottomLeft" activeCell="D30" sqref="D30"/>
    </sheetView>
  </sheetViews>
  <sheetFormatPr defaultRowHeight="15"/>
  <cols>
    <col min="1" max="1" width="8.42578125" style="23" customWidth="1"/>
    <col min="2" max="2" width="62.28515625" style="23" customWidth="1"/>
    <col min="3" max="3" width="24" style="23" customWidth="1"/>
    <col min="4" max="4" width="31.140625" style="9" customWidth="1"/>
    <col min="5" max="5" width="33.7109375" style="8" customWidth="1"/>
    <col min="6" max="6" width="33.5703125" customWidth="1"/>
    <col min="7" max="7" width="22.5703125" customWidth="1"/>
    <col min="8" max="8" width="16" customWidth="1"/>
    <col min="9" max="9" width="6.5703125" customWidth="1"/>
    <col min="10" max="10" width="7.7109375" customWidth="1"/>
  </cols>
  <sheetData>
    <row r="1" spans="1:6" s="170" customFormat="1" ht="19.5" customHeight="1">
      <c r="A1" s="900" t="s">
        <v>2386</v>
      </c>
      <c r="B1" s="901"/>
      <c r="C1" s="901"/>
      <c r="D1" s="901"/>
      <c r="E1" s="901"/>
      <c r="F1" s="902"/>
    </row>
    <row r="2" spans="1:6" s="170" customFormat="1" ht="47.25" customHeight="1">
      <c r="A2" s="903"/>
      <c r="B2" s="904"/>
      <c r="C2" s="904"/>
      <c r="D2" s="904"/>
      <c r="E2" s="904"/>
      <c r="F2" s="905"/>
    </row>
    <row r="3" spans="1:6" s="98" customFormat="1" ht="77.25" customHeight="1">
      <c r="A3" s="93" t="s">
        <v>0</v>
      </c>
      <c r="B3" s="94" t="s">
        <v>2314</v>
      </c>
      <c r="C3" s="94" t="s">
        <v>2310</v>
      </c>
      <c r="D3" s="95" t="s">
        <v>6</v>
      </c>
      <c r="E3" s="96" t="s">
        <v>7</v>
      </c>
      <c r="F3" s="97" t="s">
        <v>8</v>
      </c>
    </row>
    <row r="4" spans="1:6" s="68" customFormat="1" ht="25.5" customHeight="1">
      <c r="A4" s="105">
        <v>1</v>
      </c>
      <c r="B4" s="76" t="s">
        <v>177</v>
      </c>
      <c r="C4" s="77">
        <v>6</v>
      </c>
      <c r="D4" s="75">
        <v>6059950.7699999996</v>
      </c>
      <c r="E4" s="75">
        <v>1136976.4100000001</v>
      </c>
      <c r="F4" s="81">
        <v>8703000</v>
      </c>
    </row>
    <row r="5" spans="1:6" s="104" customFormat="1" ht="25.5" customHeight="1">
      <c r="A5" s="99">
        <v>2</v>
      </c>
      <c r="B5" s="100" t="s">
        <v>186</v>
      </c>
      <c r="C5" s="101">
        <v>11</v>
      </c>
      <c r="D5" s="102">
        <v>29752736.400000002</v>
      </c>
      <c r="E5" s="102">
        <v>0</v>
      </c>
      <c r="F5" s="103">
        <v>34375451.010000005</v>
      </c>
    </row>
    <row r="6" spans="1:6" s="1" customFormat="1" ht="25.5" customHeight="1">
      <c r="A6" s="105">
        <v>3</v>
      </c>
      <c r="B6" s="73" t="s">
        <v>208</v>
      </c>
      <c r="C6" s="72">
        <v>4</v>
      </c>
      <c r="D6" s="74">
        <v>15853086.5</v>
      </c>
      <c r="E6" s="74">
        <v>3281868.31</v>
      </c>
      <c r="F6" s="165">
        <v>12571218.189999999</v>
      </c>
    </row>
    <row r="7" spans="1:6" s="110" customFormat="1" ht="25.5" customHeight="1">
      <c r="A7" s="105">
        <v>4</v>
      </c>
      <c r="B7" s="78" t="s">
        <v>218</v>
      </c>
      <c r="C7" s="79">
        <v>15</v>
      </c>
      <c r="D7" s="75">
        <v>203325000</v>
      </c>
      <c r="E7" s="75">
        <v>23140637.149999999</v>
      </c>
      <c r="F7" s="81">
        <v>79025000</v>
      </c>
    </row>
    <row r="8" spans="1:6" s="69" customFormat="1" ht="25.5" customHeight="1">
      <c r="A8" s="99">
        <v>5</v>
      </c>
      <c r="B8" s="76" t="s">
        <v>251</v>
      </c>
      <c r="C8" s="77">
        <v>2</v>
      </c>
      <c r="D8" s="75">
        <v>233050</v>
      </c>
      <c r="E8" s="75">
        <v>0</v>
      </c>
      <c r="F8" s="81">
        <v>233050</v>
      </c>
    </row>
    <row r="9" spans="1:6" s="110" customFormat="1" ht="25.5" customHeight="1">
      <c r="A9" s="105">
        <v>6</v>
      </c>
      <c r="B9" s="76" t="s">
        <v>1087</v>
      </c>
      <c r="C9" s="77">
        <v>4</v>
      </c>
      <c r="D9" s="75">
        <v>2409994.14</v>
      </c>
      <c r="E9" s="75">
        <v>7905637.7300000004</v>
      </c>
      <c r="F9" s="81">
        <v>0</v>
      </c>
    </row>
    <row r="10" spans="1:6" s="71" customFormat="1" ht="25.5" customHeight="1">
      <c r="A10" s="105">
        <v>7</v>
      </c>
      <c r="B10" s="76" t="s">
        <v>1138</v>
      </c>
      <c r="C10" s="77">
        <v>23</v>
      </c>
      <c r="D10" s="75">
        <v>35356272.259999998</v>
      </c>
      <c r="E10" s="75">
        <v>14741759.889999999</v>
      </c>
      <c r="F10" s="81">
        <v>0</v>
      </c>
    </row>
    <row r="11" spans="1:6" s="71" customFormat="1" ht="30.75" customHeight="1">
      <c r="A11" s="99">
        <v>8</v>
      </c>
      <c r="B11" s="76" t="s">
        <v>2360</v>
      </c>
      <c r="C11" s="77">
        <v>4</v>
      </c>
      <c r="D11" s="75">
        <v>57135812.030000001</v>
      </c>
      <c r="E11" s="75">
        <v>9172590.3499999996</v>
      </c>
      <c r="F11" s="81">
        <v>4500000</v>
      </c>
    </row>
    <row r="12" spans="1:6" s="110" customFormat="1" ht="25.5" customHeight="1">
      <c r="A12" s="105">
        <v>9</v>
      </c>
      <c r="B12" s="76" t="s">
        <v>2315</v>
      </c>
      <c r="C12" s="77">
        <v>19</v>
      </c>
      <c r="D12" s="75">
        <v>52820702.140000008</v>
      </c>
      <c r="E12" s="75">
        <v>19075203.359999999</v>
      </c>
      <c r="F12" s="81">
        <v>35346647.75</v>
      </c>
    </row>
    <row r="13" spans="1:6" s="69" customFormat="1" ht="25.5" customHeight="1">
      <c r="A13" s="105">
        <v>10</v>
      </c>
      <c r="B13" s="76" t="s">
        <v>1170</v>
      </c>
      <c r="C13" s="77">
        <v>4</v>
      </c>
      <c r="D13" s="75">
        <v>108378480.41</v>
      </c>
      <c r="E13" s="75">
        <v>28386085.98</v>
      </c>
      <c r="F13" s="81">
        <v>47943119.030000001</v>
      </c>
    </row>
    <row r="14" spans="1:6" s="110" customFormat="1" ht="25.5" customHeight="1">
      <c r="A14" s="99">
        <v>11</v>
      </c>
      <c r="B14" s="76" t="s">
        <v>1175</v>
      </c>
      <c r="C14" s="77">
        <v>12</v>
      </c>
      <c r="D14" s="75">
        <v>55633348.520000003</v>
      </c>
      <c r="E14" s="75">
        <v>30752059.983050846</v>
      </c>
      <c r="F14" s="81">
        <v>0</v>
      </c>
    </row>
    <row r="15" spans="1:6" s="111" customFormat="1" ht="25.5" customHeight="1">
      <c r="A15" s="105">
        <v>12</v>
      </c>
      <c r="B15" s="76" t="s">
        <v>1234</v>
      </c>
      <c r="C15" s="77">
        <v>50</v>
      </c>
      <c r="D15" s="75">
        <v>60120702.079999998</v>
      </c>
      <c r="E15" s="75">
        <v>22039326.949999999</v>
      </c>
      <c r="F15" s="81">
        <v>17929026.289999999</v>
      </c>
    </row>
    <row r="16" spans="1:6" s="112" customFormat="1" ht="25.5" customHeight="1">
      <c r="A16" s="105">
        <v>13</v>
      </c>
      <c r="B16" s="76" t="s">
        <v>1256</v>
      </c>
      <c r="C16" s="77">
        <v>2</v>
      </c>
      <c r="D16" s="75">
        <v>16289707.09</v>
      </c>
      <c r="E16" s="75">
        <v>844166.17</v>
      </c>
      <c r="F16" s="81">
        <v>15445540.92</v>
      </c>
    </row>
    <row r="17" spans="1:6" s="113" customFormat="1" ht="25.5" customHeight="1">
      <c r="A17" s="99">
        <v>14</v>
      </c>
      <c r="B17" s="76" t="s">
        <v>1263</v>
      </c>
      <c r="C17" s="77">
        <v>16</v>
      </c>
      <c r="D17" s="75">
        <v>52793601</v>
      </c>
      <c r="E17" s="75">
        <v>7154747</v>
      </c>
      <c r="F17" s="81">
        <v>3844348</v>
      </c>
    </row>
    <row r="18" spans="1:6" s="110" customFormat="1" ht="25.5" customHeight="1">
      <c r="A18" s="105">
        <v>15</v>
      </c>
      <c r="B18" s="76" t="s">
        <v>1324</v>
      </c>
      <c r="C18" s="77">
        <v>4</v>
      </c>
      <c r="D18" s="75">
        <v>45657186.420000002</v>
      </c>
      <c r="E18" s="75">
        <v>0</v>
      </c>
      <c r="F18" s="81">
        <v>62000000</v>
      </c>
    </row>
    <row r="19" spans="1:6" s="111" customFormat="1" ht="25.5" customHeight="1">
      <c r="A19" s="105">
        <v>16</v>
      </c>
      <c r="B19" s="76" t="s">
        <v>1325</v>
      </c>
      <c r="C19" s="77">
        <v>32</v>
      </c>
      <c r="D19" s="75">
        <v>175943565.95669997</v>
      </c>
      <c r="E19" s="75">
        <v>63987319.011100002</v>
      </c>
      <c r="F19" s="81">
        <v>115393216.22560002</v>
      </c>
    </row>
    <row r="20" spans="1:6" s="112" customFormat="1" ht="25.5" customHeight="1">
      <c r="A20" s="99">
        <v>17</v>
      </c>
      <c r="B20" s="76" t="s">
        <v>1454</v>
      </c>
      <c r="C20" s="77">
        <v>40</v>
      </c>
      <c r="D20" s="75">
        <v>250512265.25</v>
      </c>
      <c r="E20" s="75">
        <v>8119326.5200000005</v>
      </c>
      <c r="F20" s="81">
        <v>167477624.44999999</v>
      </c>
    </row>
    <row r="21" spans="1:6" s="113" customFormat="1" ht="25.5" customHeight="1">
      <c r="A21" s="105">
        <v>18</v>
      </c>
      <c r="B21" s="76" t="s">
        <v>1455</v>
      </c>
      <c r="C21" s="77">
        <v>5</v>
      </c>
      <c r="D21" s="75">
        <v>21500000</v>
      </c>
      <c r="E21" s="75">
        <v>0</v>
      </c>
      <c r="F21" s="81">
        <v>18250000</v>
      </c>
    </row>
    <row r="22" spans="1:6" s="110" customFormat="1" ht="25.5" customHeight="1">
      <c r="A22" s="105">
        <v>19</v>
      </c>
      <c r="B22" s="76" t="s">
        <v>1495</v>
      </c>
      <c r="C22" s="77">
        <v>51</v>
      </c>
      <c r="D22" s="75">
        <v>503171938.86659998</v>
      </c>
      <c r="E22" s="75">
        <v>27303241.080000002</v>
      </c>
      <c r="F22" s="81">
        <v>81562146.180000007</v>
      </c>
    </row>
    <row r="23" spans="1:6" s="69" customFormat="1" ht="25.5" customHeight="1">
      <c r="A23" s="99">
        <v>20</v>
      </c>
      <c r="B23" s="76" t="s">
        <v>1496</v>
      </c>
      <c r="C23" s="77">
        <v>26</v>
      </c>
      <c r="D23" s="75">
        <v>77589493.980000004</v>
      </c>
      <c r="E23" s="75">
        <v>36055628.530000001</v>
      </c>
      <c r="F23" s="81">
        <v>8578487.3499999996</v>
      </c>
    </row>
    <row r="24" spans="1:6" s="110" customFormat="1" ht="25.5" customHeight="1">
      <c r="A24" s="105">
        <v>21</v>
      </c>
      <c r="B24" s="76" t="s">
        <v>1535</v>
      </c>
      <c r="C24" s="77">
        <v>1</v>
      </c>
      <c r="D24" s="75">
        <v>5350000</v>
      </c>
      <c r="E24" s="75">
        <v>3429555.47</v>
      </c>
      <c r="F24" s="81">
        <v>2012</v>
      </c>
    </row>
    <row r="25" spans="1:6" s="113" customFormat="1" ht="25.5" customHeight="1">
      <c r="A25" s="105">
        <v>22</v>
      </c>
      <c r="B25" s="76" t="s">
        <v>1551</v>
      </c>
      <c r="C25" s="77">
        <v>5</v>
      </c>
      <c r="D25" s="75">
        <v>150400000</v>
      </c>
      <c r="E25" s="75">
        <v>72420665.390000001</v>
      </c>
      <c r="F25" s="81">
        <v>0</v>
      </c>
    </row>
    <row r="26" spans="1:6" s="110" customFormat="1" ht="25.5" customHeight="1">
      <c r="A26" s="99">
        <v>23</v>
      </c>
      <c r="B26" s="76" t="s">
        <v>1553</v>
      </c>
      <c r="C26" s="77">
        <v>21</v>
      </c>
      <c r="D26" s="75">
        <v>140721942.67720002</v>
      </c>
      <c r="E26" s="75">
        <v>2780601.0948000001</v>
      </c>
      <c r="F26" s="81">
        <v>6862804.2371999994</v>
      </c>
    </row>
    <row r="27" spans="1:6" s="113" customFormat="1" ht="25.5" customHeight="1">
      <c r="A27" s="105">
        <v>24</v>
      </c>
      <c r="B27" s="76" t="s">
        <v>1605</v>
      </c>
      <c r="C27" s="77">
        <v>18</v>
      </c>
      <c r="D27" s="75">
        <v>52924010.500000007</v>
      </c>
      <c r="E27" s="75">
        <v>32674438.849999998</v>
      </c>
      <c r="F27" s="81">
        <v>18171</v>
      </c>
    </row>
    <row r="28" spans="1:6" s="114" customFormat="1" ht="25.5" customHeight="1">
      <c r="A28" s="105">
        <v>25</v>
      </c>
      <c r="B28" s="76" t="s">
        <v>1623</v>
      </c>
      <c r="C28" s="77">
        <v>48</v>
      </c>
      <c r="D28" s="75">
        <v>151906265.5016</v>
      </c>
      <c r="E28" s="75">
        <v>6130728.0499999998</v>
      </c>
      <c r="F28" s="81">
        <v>140207356.15762612</v>
      </c>
    </row>
    <row r="29" spans="1:6" s="69" customFormat="1" ht="25.5" customHeight="1">
      <c r="A29" s="99">
        <v>26</v>
      </c>
      <c r="B29" s="80" t="s">
        <v>1991</v>
      </c>
      <c r="C29" s="77">
        <v>4</v>
      </c>
      <c r="D29" s="75">
        <v>96397448.00999999</v>
      </c>
      <c r="E29" s="75">
        <v>0</v>
      </c>
      <c r="F29" s="81">
        <v>13531770.614999998</v>
      </c>
    </row>
    <row r="30" spans="1:6" s="110" customFormat="1" ht="25.5" customHeight="1">
      <c r="A30" s="105">
        <v>27</v>
      </c>
      <c r="B30" s="76" t="s">
        <v>1999</v>
      </c>
      <c r="C30" s="77">
        <v>15</v>
      </c>
      <c r="D30" s="75">
        <v>30000000</v>
      </c>
      <c r="E30" s="75">
        <v>0</v>
      </c>
      <c r="F30" s="81">
        <v>0</v>
      </c>
    </row>
    <row r="31" spans="1:6" s="69" customFormat="1" ht="25.5" customHeight="1">
      <c r="A31" s="105">
        <v>28</v>
      </c>
      <c r="B31" s="76" t="s">
        <v>2009</v>
      </c>
      <c r="C31" s="77">
        <v>20</v>
      </c>
      <c r="D31" s="75">
        <v>297817412.27000004</v>
      </c>
      <c r="E31" s="75">
        <v>155361281.01000002</v>
      </c>
      <c r="F31" s="81">
        <v>114362135.40699999</v>
      </c>
    </row>
    <row r="32" spans="1:6" s="110" customFormat="1" ht="25.5" customHeight="1">
      <c r="A32" s="99">
        <v>29</v>
      </c>
      <c r="B32" s="76" t="s">
        <v>2220</v>
      </c>
      <c r="C32" s="77">
        <v>17</v>
      </c>
      <c r="D32" s="75">
        <v>113257909.57000001</v>
      </c>
      <c r="E32" s="75">
        <v>71975349.5</v>
      </c>
      <c r="F32" s="81">
        <v>689298625.16999984</v>
      </c>
    </row>
    <row r="33" spans="1:6" s="69" customFormat="1" ht="25.5" customHeight="1">
      <c r="A33" s="105">
        <v>30</v>
      </c>
      <c r="B33" s="76" t="s">
        <v>2241</v>
      </c>
      <c r="C33" s="77">
        <v>5</v>
      </c>
      <c r="D33" s="75">
        <v>1561786.52</v>
      </c>
      <c r="E33" s="75">
        <v>413799</v>
      </c>
      <c r="F33" s="81">
        <v>0</v>
      </c>
    </row>
    <row r="34" spans="1:6" s="110" customFormat="1" ht="25.5" customHeight="1">
      <c r="A34" s="105">
        <v>31</v>
      </c>
      <c r="B34" s="76" t="s">
        <v>2248</v>
      </c>
      <c r="C34" s="77">
        <v>16</v>
      </c>
      <c r="D34" s="75">
        <v>43461351.949999996</v>
      </c>
      <c r="E34" s="75">
        <v>0</v>
      </c>
      <c r="F34" s="81">
        <v>43461351.949999996</v>
      </c>
    </row>
    <row r="35" spans="1:6" s="69" customFormat="1" ht="25.5" customHeight="1">
      <c r="A35" s="99">
        <v>32</v>
      </c>
      <c r="B35" s="76" t="s">
        <v>2269</v>
      </c>
      <c r="C35" s="77">
        <v>15</v>
      </c>
      <c r="D35" s="75">
        <v>206000000</v>
      </c>
      <c r="E35" s="75">
        <v>0</v>
      </c>
      <c r="F35" s="81">
        <v>206000000</v>
      </c>
    </row>
    <row r="36" spans="1:6" s="69" customFormat="1" ht="25.5" customHeight="1">
      <c r="A36" s="105">
        <v>33</v>
      </c>
      <c r="B36" s="166" t="s">
        <v>2377</v>
      </c>
      <c r="C36" s="167">
        <v>1</v>
      </c>
      <c r="D36" s="168" t="s">
        <v>2379</v>
      </c>
      <c r="E36" s="168" t="s">
        <v>2380</v>
      </c>
      <c r="F36" s="169"/>
    </row>
    <row r="37" spans="1:6" s="112" customFormat="1" ht="25.5" customHeight="1" thickBot="1">
      <c r="A37" s="99">
        <v>34</v>
      </c>
      <c r="B37" s="106" t="s">
        <v>2286</v>
      </c>
      <c r="C37" s="107">
        <v>7</v>
      </c>
      <c r="D37" s="108">
        <v>26681926</v>
      </c>
      <c r="E37" s="108">
        <v>18384010</v>
      </c>
      <c r="F37" s="109">
        <v>0</v>
      </c>
    </row>
    <row r="38" spans="1:6" s="86" customFormat="1" ht="64.5" customHeight="1" thickBot="1">
      <c r="A38" s="87"/>
      <c r="B38" s="88" t="s">
        <v>2313</v>
      </c>
      <c r="C38" s="82">
        <f>SUM(C4:C37)</f>
        <v>523</v>
      </c>
      <c r="D38" s="91">
        <f>SUM(D4:D37)</f>
        <v>3087016946.8120999</v>
      </c>
      <c r="E38" s="91">
        <f>SUM(E4:E37)</f>
        <v>666667002.78895092</v>
      </c>
      <c r="F38" s="92">
        <f>SUM(F4:F37)</f>
        <v>1926922101.932426</v>
      </c>
    </row>
  </sheetData>
  <autoFilter ref="B1:B38"/>
  <mergeCells count="1">
    <mergeCell ref="A1:F2"/>
  </mergeCells>
  <pageMargins left="0.43307086614173229" right="0.31496062992125984" top="0.51181102362204722" bottom="0.31496062992125984" header="0.31496062992125984" footer="0.31496062992125984"/>
  <pageSetup paperSize="9" scale="72" fitToHeight="0"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O962"/>
  <sheetViews>
    <sheetView zoomScaleNormal="100" zoomScaleSheetLayoutView="115" zoomScalePageLayoutView="70" workbookViewId="0">
      <pane ySplit="3" topLeftCell="A4" activePane="bottomLeft" state="frozen"/>
      <selection pane="bottomLeft" activeCell="B11" sqref="B11"/>
    </sheetView>
  </sheetViews>
  <sheetFormatPr defaultRowHeight="15"/>
  <cols>
    <col min="1" max="1" width="6.5703125" customWidth="1"/>
    <col min="2" max="2" width="59.28515625" style="40" customWidth="1"/>
    <col min="3" max="3" width="11.42578125" style="23" customWidth="1"/>
    <col min="4" max="4" width="79.7109375" style="39" customWidth="1"/>
    <col min="5" max="5" width="19.42578125" style="120" customWidth="1"/>
    <col min="6" max="6" width="16" style="593" customWidth="1"/>
    <col min="7" max="8" width="10.85546875" style="23" customWidth="1"/>
    <col min="9" max="11" width="15.85546875" style="690" customWidth="1"/>
    <col min="12" max="15" width="0" hidden="1" customWidth="1"/>
  </cols>
  <sheetData>
    <row r="1" spans="1:15" ht="50.25" customHeight="1">
      <c r="A1" s="915" t="s">
        <v>2388</v>
      </c>
      <c r="B1" s="915"/>
      <c r="C1" s="915"/>
      <c r="D1" s="915"/>
      <c r="E1" s="915"/>
      <c r="F1" s="915"/>
      <c r="G1" s="915"/>
      <c r="H1" s="915"/>
      <c r="I1" s="915"/>
      <c r="J1" s="915"/>
      <c r="K1" s="915"/>
      <c r="L1" s="69"/>
    </row>
    <row r="2" spans="1:15" ht="5.0999999999999996" customHeight="1">
      <c r="B2"/>
      <c r="C2"/>
      <c r="D2"/>
      <c r="E2"/>
      <c r="F2" s="571"/>
      <c r="G2"/>
      <c r="H2"/>
      <c r="I2"/>
      <c r="J2"/>
      <c r="K2"/>
    </row>
    <row r="3" spans="1:15" s="38" customFormat="1" ht="56.25" customHeight="1">
      <c r="A3" s="691" t="s">
        <v>0</v>
      </c>
      <c r="B3" s="691" t="s">
        <v>2362</v>
      </c>
      <c r="C3" s="691" t="s">
        <v>2363</v>
      </c>
      <c r="D3" s="691" t="s">
        <v>2364</v>
      </c>
      <c r="E3" s="691" t="s">
        <v>3</v>
      </c>
      <c r="F3" s="691" t="s">
        <v>2365</v>
      </c>
      <c r="G3" s="692" t="s">
        <v>17</v>
      </c>
      <c r="H3" s="691" t="s">
        <v>18</v>
      </c>
      <c r="I3" s="693" t="s">
        <v>6</v>
      </c>
      <c r="J3" s="693" t="s">
        <v>2366</v>
      </c>
      <c r="K3" s="693" t="s">
        <v>8</v>
      </c>
      <c r="L3" s="69"/>
      <c r="M3"/>
      <c r="N3"/>
      <c r="O3"/>
    </row>
    <row r="4" spans="1:15" ht="5.0999999999999996" customHeight="1" thickBot="1">
      <c r="B4"/>
      <c r="C4"/>
      <c r="D4"/>
      <c r="E4"/>
      <c r="F4" s="571"/>
      <c r="G4"/>
      <c r="H4"/>
      <c r="I4"/>
      <c r="J4"/>
      <c r="K4"/>
    </row>
    <row r="5" spans="1:15" s="154" customFormat="1" ht="30" customHeight="1" thickBot="1">
      <c r="A5" s="916" t="s">
        <v>2367</v>
      </c>
      <c r="B5" s="917"/>
      <c r="C5" s="917"/>
      <c r="D5" s="917"/>
      <c r="E5" s="917"/>
      <c r="F5" s="917"/>
      <c r="G5" s="917"/>
      <c r="H5" s="917"/>
      <c r="I5" s="917"/>
      <c r="J5" s="917"/>
      <c r="K5" s="917"/>
      <c r="L5" s="69"/>
      <c r="M5" s="70"/>
      <c r="N5" s="70"/>
      <c r="O5" s="70"/>
    </row>
    <row r="6" spans="1:15" s="1" customFormat="1" ht="36.75" customHeight="1">
      <c r="A6" s="222">
        <v>1</v>
      </c>
      <c r="B6" s="222" t="s">
        <v>30</v>
      </c>
      <c r="C6" s="277" t="s">
        <v>2218</v>
      </c>
      <c r="D6" s="347" t="s">
        <v>2316</v>
      </c>
      <c r="E6" s="277" t="s">
        <v>2324</v>
      </c>
      <c r="F6" s="277" t="s">
        <v>19</v>
      </c>
      <c r="G6" s="277">
        <v>2012</v>
      </c>
      <c r="H6" s="352">
        <v>2020</v>
      </c>
      <c r="I6" s="651">
        <v>14500000</v>
      </c>
      <c r="J6" s="651"/>
      <c r="K6" s="651">
        <v>2000</v>
      </c>
    </row>
    <row r="7" spans="1:15" s="1" customFormat="1" ht="31.5" customHeight="1">
      <c r="A7" s="61">
        <v>2</v>
      </c>
      <c r="B7" s="61" t="s">
        <v>30</v>
      </c>
      <c r="C7" s="237" t="s">
        <v>2218</v>
      </c>
      <c r="D7" s="64" t="s">
        <v>2317</v>
      </c>
      <c r="E7" s="63" t="s">
        <v>2325</v>
      </c>
      <c r="F7" s="63" t="s">
        <v>19</v>
      </c>
      <c r="G7" s="63">
        <v>2013</v>
      </c>
      <c r="H7" s="61">
        <v>2020</v>
      </c>
      <c r="I7" s="652">
        <v>10500000</v>
      </c>
      <c r="J7" s="652">
        <v>5859560.7300000004</v>
      </c>
      <c r="K7" s="652">
        <v>2000</v>
      </c>
    </row>
    <row r="8" spans="1:15" s="1" customFormat="1" ht="30" customHeight="1">
      <c r="A8" s="61">
        <v>3</v>
      </c>
      <c r="B8" s="61" t="s">
        <v>30</v>
      </c>
      <c r="C8" s="237" t="s">
        <v>2218</v>
      </c>
      <c r="D8" s="64" t="s">
        <v>2318</v>
      </c>
      <c r="E8" s="63" t="s">
        <v>2325</v>
      </c>
      <c r="F8" s="63" t="s">
        <v>19</v>
      </c>
      <c r="G8" s="63">
        <v>2013</v>
      </c>
      <c r="H8" s="61">
        <v>2019</v>
      </c>
      <c r="I8" s="652">
        <v>11900000</v>
      </c>
      <c r="J8" s="652">
        <v>4982950.74</v>
      </c>
      <c r="K8" s="652">
        <v>2000</v>
      </c>
    </row>
    <row r="9" spans="1:15" s="1" customFormat="1" ht="30" customHeight="1">
      <c r="A9" s="61">
        <v>4</v>
      </c>
      <c r="B9" s="61" t="s">
        <v>30</v>
      </c>
      <c r="C9" s="237" t="s">
        <v>2218</v>
      </c>
      <c r="D9" s="64" t="s">
        <v>2319</v>
      </c>
      <c r="E9" s="61" t="s">
        <v>163</v>
      </c>
      <c r="F9" s="63" t="s">
        <v>23</v>
      </c>
      <c r="G9" s="63">
        <v>2016</v>
      </c>
      <c r="H9" s="61">
        <v>2019</v>
      </c>
      <c r="I9" s="652">
        <v>58000000</v>
      </c>
      <c r="J9" s="652"/>
      <c r="K9" s="652">
        <v>300000</v>
      </c>
    </row>
    <row r="10" spans="1:15" s="1" customFormat="1" ht="30" customHeight="1">
      <c r="A10" s="61">
        <v>5</v>
      </c>
      <c r="B10" s="61" t="s">
        <v>30</v>
      </c>
      <c r="C10" s="237" t="s">
        <v>2218</v>
      </c>
      <c r="D10" s="64" t="s">
        <v>2320</v>
      </c>
      <c r="E10" s="63" t="s">
        <v>2325</v>
      </c>
      <c r="F10" s="63" t="s">
        <v>23</v>
      </c>
      <c r="G10" s="63">
        <v>2017</v>
      </c>
      <c r="H10" s="61">
        <v>2019</v>
      </c>
      <c r="I10" s="652">
        <v>8500000</v>
      </c>
      <c r="J10" s="652"/>
      <c r="K10" s="652">
        <v>10000</v>
      </c>
    </row>
    <row r="11" spans="1:15" s="1" customFormat="1" ht="30" customHeight="1">
      <c r="A11" s="61">
        <v>6</v>
      </c>
      <c r="B11" s="61" t="s">
        <v>30</v>
      </c>
      <c r="C11" s="237" t="s">
        <v>2218</v>
      </c>
      <c r="D11" s="64" t="s">
        <v>2321</v>
      </c>
      <c r="E11" s="61" t="s">
        <v>127</v>
      </c>
      <c r="F11" s="63" t="s">
        <v>23</v>
      </c>
      <c r="G11" s="63">
        <v>2017</v>
      </c>
      <c r="H11" s="61">
        <v>2019</v>
      </c>
      <c r="I11" s="652">
        <v>100000</v>
      </c>
      <c r="J11" s="652"/>
      <c r="K11" s="652">
        <v>100000</v>
      </c>
    </row>
    <row r="12" spans="1:15" s="1" customFormat="1" ht="30" customHeight="1">
      <c r="A12" s="61">
        <v>7</v>
      </c>
      <c r="B12" s="61" t="s">
        <v>30</v>
      </c>
      <c r="C12" s="237" t="s">
        <v>2218</v>
      </c>
      <c r="D12" s="64" t="s">
        <v>2320</v>
      </c>
      <c r="E12" s="63" t="s">
        <v>167</v>
      </c>
      <c r="F12" s="63" t="s">
        <v>23</v>
      </c>
      <c r="G12" s="63">
        <v>2018</v>
      </c>
      <c r="H12" s="61">
        <v>2019</v>
      </c>
      <c r="I12" s="652">
        <v>2000</v>
      </c>
      <c r="J12" s="652"/>
      <c r="K12" s="652">
        <v>2000</v>
      </c>
    </row>
    <row r="13" spans="1:15" s="1" customFormat="1" ht="30" customHeight="1">
      <c r="A13" s="61">
        <v>8</v>
      </c>
      <c r="B13" s="61" t="s">
        <v>30</v>
      </c>
      <c r="C13" s="237" t="s">
        <v>2218</v>
      </c>
      <c r="D13" s="64" t="s">
        <v>2322</v>
      </c>
      <c r="E13" s="63" t="s">
        <v>2328</v>
      </c>
      <c r="F13" s="63" t="s">
        <v>23</v>
      </c>
      <c r="G13" s="63">
        <v>2018</v>
      </c>
      <c r="H13" s="61">
        <v>2019</v>
      </c>
      <c r="I13" s="652">
        <v>125000</v>
      </c>
      <c r="J13" s="652"/>
      <c r="K13" s="652">
        <v>125000</v>
      </c>
    </row>
    <row r="14" spans="1:15" s="1" customFormat="1" ht="30" customHeight="1">
      <c r="A14" s="61">
        <v>9</v>
      </c>
      <c r="B14" s="61" t="s">
        <v>30</v>
      </c>
      <c r="C14" s="237" t="s">
        <v>2218</v>
      </c>
      <c r="D14" s="64" t="s">
        <v>2323</v>
      </c>
      <c r="E14" s="63" t="s">
        <v>363</v>
      </c>
      <c r="F14" s="63" t="s">
        <v>23</v>
      </c>
      <c r="G14" s="63">
        <v>2018</v>
      </c>
      <c r="H14" s="61">
        <v>2020</v>
      </c>
      <c r="I14" s="652">
        <v>20000000</v>
      </c>
      <c r="J14" s="652"/>
      <c r="K14" s="652">
        <v>2000</v>
      </c>
    </row>
    <row r="15" spans="1:15" s="1" customFormat="1" ht="30" customHeight="1">
      <c r="A15" s="61">
        <v>10</v>
      </c>
      <c r="B15" s="61" t="s">
        <v>30</v>
      </c>
      <c r="C15" s="237" t="s">
        <v>2218</v>
      </c>
      <c r="D15" s="64" t="s">
        <v>2323</v>
      </c>
      <c r="E15" s="63" t="s">
        <v>325</v>
      </c>
      <c r="F15" s="63" t="s">
        <v>23</v>
      </c>
      <c r="G15" s="63">
        <v>2018</v>
      </c>
      <c r="H15" s="61">
        <v>2020</v>
      </c>
      <c r="I15" s="652">
        <v>20000000</v>
      </c>
      <c r="J15" s="652"/>
      <c r="K15" s="652">
        <v>2000</v>
      </c>
    </row>
    <row r="16" spans="1:15" s="1" customFormat="1" ht="30" customHeight="1">
      <c r="A16" s="61">
        <v>11</v>
      </c>
      <c r="B16" s="61" t="s">
        <v>30</v>
      </c>
      <c r="C16" s="237" t="s">
        <v>2218</v>
      </c>
      <c r="D16" s="64" t="s">
        <v>2323</v>
      </c>
      <c r="E16" s="63" t="s">
        <v>2329</v>
      </c>
      <c r="F16" s="63" t="s">
        <v>23</v>
      </c>
      <c r="G16" s="63">
        <v>2018</v>
      </c>
      <c r="H16" s="61">
        <v>2020</v>
      </c>
      <c r="I16" s="652">
        <v>20000000</v>
      </c>
      <c r="J16" s="652"/>
      <c r="K16" s="652">
        <v>2000</v>
      </c>
    </row>
    <row r="17" spans="1:12" s="1" customFormat="1" ht="70.5" customHeight="1">
      <c r="A17" s="61">
        <v>12</v>
      </c>
      <c r="B17" s="61" t="s">
        <v>1858</v>
      </c>
      <c r="C17" s="237" t="s">
        <v>2218</v>
      </c>
      <c r="D17" s="64" t="s">
        <v>1859</v>
      </c>
      <c r="E17" s="63" t="s">
        <v>53</v>
      </c>
      <c r="F17" s="4" t="s">
        <v>1863</v>
      </c>
      <c r="G17" s="61">
        <v>2013</v>
      </c>
      <c r="H17" s="61">
        <v>2022</v>
      </c>
      <c r="I17" s="653">
        <v>18446731</v>
      </c>
      <c r="J17" s="653">
        <v>7050705</v>
      </c>
      <c r="K17" s="653">
        <v>1910227</v>
      </c>
    </row>
    <row r="18" spans="1:12" s="1" customFormat="1" ht="70.5" customHeight="1">
      <c r="A18" s="61">
        <v>13</v>
      </c>
      <c r="B18" s="61" t="s">
        <v>1858</v>
      </c>
      <c r="C18" s="237" t="s">
        <v>2218</v>
      </c>
      <c r="D18" s="64" t="s">
        <v>1860</v>
      </c>
      <c r="E18" s="63" t="s">
        <v>53</v>
      </c>
      <c r="F18" s="4" t="s">
        <v>1864</v>
      </c>
      <c r="G18" s="61">
        <v>2013</v>
      </c>
      <c r="H18" s="61">
        <v>2022</v>
      </c>
      <c r="I18" s="653">
        <v>12658120</v>
      </c>
      <c r="J18" s="653">
        <v>2858576</v>
      </c>
      <c r="K18" s="653">
        <v>1198286</v>
      </c>
    </row>
    <row r="19" spans="1:12" s="1" customFormat="1" ht="70.5" customHeight="1">
      <c r="A19" s="61">
        <v>14</v>
      </c>
      <c r="B19" s="61" t="s">
        <v>1858</v>
      </c>
      <c r="C19" s="237" t="s">
        <v>2218</v>
      </c>
      <c r="D19" s="64" t="s">
        <v>1861</v>
      </c>
      <c r="E19" s="63" t="s">
        <v>53</v>
      </c>
      <c r="F19" s="4" t="s">
        <v>1865</v>
      </c>
      <c r="G19" s="61">
        <v>2013</v>
      </c>
      <c r="H19" s="61">
        <v>2022</v>
      </c>
      <c r="I19" s="653">
        <v>1816317</v>
      </c>
      <c r="J19" s="653">
        <v>411689</v>
      </c>
      <c r="K19" s="653">
        <v>606642</v>
      </c>
    </row>
    <row r="20" spans="1:12" s="1" customFormat="1" ht="24.75" customHeight="1">
      <c r="A20" s="61">
        <v>15</v>
      </c>
      <c r="B20" s="61" t="s">
        <v>1858</v>
      </c>
      <c r="C20" s="237" t="s">
        <v>2218</v>
      </c>
      <c r="D20" s="64" t="s">
        <v>1862</v>
      </c>
      <c r="E20" s="63" t="s">
        <v>53</v>
      </c>
      <c r="F20" s="63" t="s">
        <v>1862</v>
      </c>
      <c r="G20" s="61">
        <v>2013</v>
      </c>
      <c r="H20" s="61">
        <v>2022</v>
      </c>
      <c r="I20" s="653">
        <v>127200</v>
      </c>
      <c r="J20" s="653">
        <v>30000</v>
      </c>
      <c r="K20" s="653">
        <v>30500</v>
      </c>
    </row>
    <row r="21" spans="1:12" s="1" customFormat="1" ht="18.75" customHeight="1">
      <c r="A21" s="61">
        <v>16</v>
      </c>
      <c r="B21" s="61" t="s">
        <v>1866</v>
      </c>
      <c r="C21" s="237" t="s">
        <v>2218</v>
      </c>
      <c r="D21" s="64" t="s">
        <v>1867</v>
      </c>
      <c r="E21" s="331" t="s">
        <v>392</v>
      </c>
      <c r="F21" s="63" t="s">
        <v>1878</v>
      </c>
      <c r="G21" s="282">
        <v>42797</v>
      </c>
      <c r="H21" s="283">
        <v>43585</v>
      </c>
      <c r="I21" s="653">
        <v>9434100</v>
      </c>
      <c r="J21" s="653">
        <v>4582851.0199999996</v>
      </c>
      <c r="K21" s="653">
        <v>4851248.9800000004</v>
      </c>
    </row>
    <row r="22" spans="1:12" s="1" customFormat="1" ht="27.75" customHeight="1">
      <c r="A22" s="61">
        <v>17</v>
      </c>
      <c r="B22" s="61" t="s">
        <v>1866</v>
      </c>
      <c r="C22" s="237" t="s">
        <v>2218</v>
      </c>
      <c r="D22" s="64" t="s">
        <v>1868</v>
      </c>
      <c r="E22" s="331" t="s">
        <v>392</v>
      </c>
      <c r="F22" s="63" t="s">
        <v>1878</v>
      </c>
      <c r="G22" s="282">
        <v>42699</v>
      </c>
      <c r="H22" s="283">
        <v>43475</v>
      </c>
      <c r="I22" s="653">
        <v>30284700</v>
      </c>
      <c r="J22" s="653">
        <v>27131237.949999999</v>
      </c>
      <c r="K22" s="653">
        <v>3062462.05</v>
      </c>
    </row>
    <row r="23" spans="1:12" s="1" customFormat="1" ht="26.25" customHeight="1">
      <c r="A23" s="61">
        <v>18</v>
      </c>
      <c r="B23" s="61" t="s">
        <v>1866</v>
      </c>
      <c r="C23" s="237" t="s">
        <v>2218</v>
      </c>
      <c r="D23" s="64" t="s">
        <v>1869</v>
      </c>
      <c r="E23" s="63" t="s">
        <v>900</v>
      </c>
      <c r="F23" s="63" t="s">
        <v>1879</v>
      </c>
      <c r="G23" s="282">
        <v>42426</v>
      </c>
      <c r="H23" s="283">
        <v>43915</v>
      </c>
      <c r="I23" s="653">
        <v>3408680000</v>
      </c>
      <c r="J23" s="653">
        <v>1200000000</v>
      </c>
      <c r="K23" s="653">
        <v>400000000</v>
      </c>
    </row>
    <row r="24" spans="1:12" s="1" customFormat="1" ht="41.25" customHeight="1">
      <c r="A24" s="61">
        <v>19</v>
      </c>
      <c r="B24" s="61" t="s">
        <v>1866</v>
      </c>
      <c r="C24" s="237" t="s">
        <v>2218</v>
      </c>
      <c r="D24" s="64" t="s">
        <v>1870</v>
      </c>
      <c r="E24" s="63" t="s">
        <v>2329</v>
      </c>
      <c r="F24" s="63" t="s">
        <v>1177</v>
      </c>
      <c r="G24" s="282">
        <v>42748</v>
      </c>
      <c r="H24" s="283">
        <v>43598</v>
      </c>
      <c r="I24" s="653">
        <v>479900100</v>
      </c>
      <c r="J24" s="653">
        <v>26385517.32</v>
      </c>
      <c r="K24" s="653">
        <v>0</v>
      </c>
    </row>
    <row r="25" spans="1:12" ht="27.75" customHeight="1">
      <c r="A25" s="61">
        <v>20</v>
      </c>
      <c r="B25" s="61" t="s">
        <v>1866</v>
      </c>
      <c r="C25" s="237" t="s">
        <v>2218</v>
      </c>
      <c r="D25" s="64" t="s">
        <v>1871</v>
      </c>
      <c r="E25" s="61" t="s">
        <v>417</v>
      </c>
      <c r="F25" s="63" t="s">
        <v>1177</v>
      </c>
      <c r="G25" s="282">
        <v>43110</v>
      </c>
      <c r="H25" s="283">
        <v>43727</v>
      </c>
      <c r="I25" s="653">
        <v>18005035.899999999</v>
      </c>
      <c r="J25" s="653">
        <v>7913071.4500000002</v>
      </c>
      <c r="K25" s="653">
        <v>7165928.5499999998</v>
      </c>
      <c r="L25" s="69"/>
    </row>
    <row r="26" spans="1:12" ht="27.75" customHeight="1">
      <c r="A26" s="61">
        <v>21</v>
      </c>
      <c r="B26" s="61" t="s">
        <v>1866</v>
      </c>
      <c r="C26" s="237" t="s">
        <v>2218</v>
      </c>
      <c r="D26" s="64" t="s">
        <v>1872</v>
      </c>
      <c r="E26" s="237" t="s">
        <v>2324</v>
      </c>
      <c r="F26" s="63" t="s">
        <v>1177</v>
      </c>
      <c r="G26" s="282">
        <v>43203</v>
      </c>
      <c r="H26" s="283">
        <v>43465</v>
      </c>
      <c r="I26" s="653">
        <v>6417044.5999999996</v>
      </c>
      <c r="J26" s="653">
        <v>5514796.2300000004</v>
      </c>
      <c r="K26" s="653">
        <v>902203.77</v>
      </c>
      <c r="L26" s="69"/>
    </row>
    <row r="27" spans="1:12" ht="27.75" customHeight="1">
      <c r="A27" s="61">
        <v>22</v>
      </c>
      <c r="B27" s="61" t="s">
        <v>1866</v>
      </c>
      <c r="C27" s="237" t="s">
        <v>2218</v>
      </c>
      <c r="D27" s="64" t="s">
        <v>1873</v>
      </c>
      <c r="E27" s="237" t="s">
        <v>2324</v>
      </c>
      <c r="F27" s="63" t="s">
        <v>1177</v>
      </c>
      <c r="G27" s="282">
        <v>408430</v>
      </c>
      <c r="H27" s="283">
        <v>43462</v>
      </c>
      <c r="I27" s="653">
        <v>5479181.6900000004</v>
      </c>
      <c r="J27" s="653">
        <v>4525117.74</v>
      </c>
      <c r="K27" s="653">
        <v>39882.26</v>
      </c>
      <c r="L27" s="69"/>
    </row>
    <row r="28" spans="1:12" ht="26.25" customHeight="1">
      <c r="A28" s="61">
        <v>23</v>
      </c>
      <c r="B28" s="61" t="s">
        <v>1866</v>
      </c>
      <c r="C28" s="237" t="s">
        <v>2218</v>
      </c>
      <c r="D28" s="64" t="s">
        <v>1874</v>
      </c>
      <c r="E28" s="237" t="s">
        <v>2324</v>
      </c>
      <c r="F28" s="63" t="s">
        <v>1177</v>
      </c>
      <c r="G28" s="282">
        <v>43185</v>
      </c>
      <c r="H28" s="283">
        <v>43435</v>
      </c>
      <c r="I28" s="653">
        <v>5185499.2699999996</v>
      </c>
      <c r="J28" s="653">
        <v>4256499.07</v>
      </c>
      <c r="K28" s="653">
        <v>457500.93</v>
      </c>
      <c r="L28" s="69"/>
    </row>
    <row r="29" spans="1:12" ht="28.5" customHeight="1">
      <c r="A29" s="61">
        <v>24</v>
      </c>
      <c r="B29" s="61" t="s">
        <v>1866</v>
      </c>
      <c r="C29" s="237" t="s">
        <v>2218</v>
      </c>
      <c r="D29" s="64" t="s">
        <v>1875</v>
      </c>
      <c r="E29" s="237" t="s">
        <v>2324</v>
      </c>
      <c r="F29" s="63" t="s">
        <v>1177</v>
      </c>
      <c r="G29" s="282">
        <v>43137</v>
      </c>
      <c r="H29" s="283">
        <v>43465</v>
      </c>
      <c r="I29" s="653">
        <v>9950940</v>
      </c>
      <c r="J29" s="653">
        <v>5907329.1299999999</v>
      </c>
      <c r="K29" s="653">
        <v>4042670.87</v>
      </c>
      <c r="L29" s="69"/>
    </row>
    <row r="30" spans="1:12" ht="31.5" customHeight="1">
      <c r="A30" s="61">
        <v>25</v>
      </c>
      <c r="B30" s="61" t="s">
        <v>1866</v>
      </c>
      <c r="C30" s="237" t="s">
        <v>2218</v>
      </c>
      <c r="D30" s="64" t="s">
        <v>1876</v>
      </c>
      <c r="E30" s="237" t="s">
        <v>2324</v>
      </c>
      <c r="F30" s="63" t="s">
        <v>1177</v>
      </c>
      <c r="G30" s="282">
        <v>43131</v>
      </c>
      <c r="H30" s="283">
        <v>43431</v>
      </c>
      <c r="I30" s="653">
        <v>8376820</v>
      </c>
      <c r="J30" s="653">
        <v>2325214.54</v>
      </c>
      <c r="K30" s="653">
        <v>0</v>
      </c>
      <c r="L30" s="69"/>
    </row>
    <row r="31" spans="1:12" ht="30" customHeight="1">
      <c r="A31" s="61">
        <v>26</v>
      </c>
      <c r="B31" s="61" t="s">
        <v>1866</v>
      </c>
      <c r="C31" s="237" t="s">
        <v>2218</v>
      </c>
      <c r="D31" s="64" t="s">
        <v>1877</v>
      </c>
      <c r="E31" s="237" t="s">
        <v>2324</v>
      </c>
      <c r="F31" s="63" t="s">
        <v>1878</v>
      </c>
      <c r="G31" s="282">
        <v>43122</v>
      </c>
      <c r="H31" s="283">
        <v>43529</v>
      </c>
      <c r="I31" s="653">
        <v>18146040</v>
      </c>
      <c r="J31" s="653">
        <v>12699860.039999999</v>
      </c>
      <c r="K31" s="653">
        <v>2971139.96</v>
      </c>
      <c r="L31" s="69"/>
    </row>
    <row r="32" spans="1:12" ht="36.75" customHeight="1">
      <c r="A32" s="61">
        <v>27</v>
      </c>
      <c r="B32" s="61" t="s">
        <v>2194</v>
      </c>
      <c r="C32" s="237" t="s">
        <v>2218</v>
      </c>
      <c r="D32" s="357" t="s">
        <v>2214</v>
      </c>
      <c r="E32" s="303" t="s">
        <v>456</v>
      </c>
      <c r="F32" s="63" t="s">
        <v>2186</v>
      </c>
      <c r="G32" s="356">
        <v>2007</v>
      </c>
      <c r="H32" s="356">
        <v>2008</v>
      </c>
      <c r="I32" s="654">
        <v>4617000</v>
      </c>
      <c r="J32" s="654">
        <v>4617000</v>
      </c>
      <c r="K32" s="654">
        <v>0</v>
      </c>
      <c r="L32" s="69"/>
    </row>
    <row r="33" spans="1:12" ht="30.75" customHeight="1">
      <c r="A33" s="61">
        <v>28</v>
      </c>
      <c r="B33" s="61" t="s">
        <v>2194</v>
      </c>
      <c r="C33" s="237" t="s">
        <v>2218</v>
      </c>
      <c r="D33" s="357" t="s">
        <v>2215</v>
      </c>
      <c r="E33" s="303" t="s">
        <v>456</v>
      </c>
      <c r="F33" s="63" t="s">
        <v>2187</v>
      </c>
      <c r="G33" s="356">
        <v>2007</v>
      </c>
      <c r="H33" s="356">
        <v>2019</v>
      </c>
      <c r="I33" s="654">
        <v>23195000</v>
      </c>
      <c r="J33" s="654">
        <v>22195000</v>
      </c>
      <c r="K33" s="654">
        <v>1000000</v>
      </c>
      <c r="L33" s="69"/>
    </row>
    <row r="34" spans="1:12" ht="30.75" customHeight="1">
      <c r="A34" s="61">
        <v>29</v>
      </c>
      <c r="B34" s="61" t="s">
        <v>2194</v>
      </c>
      <c r="C34" s="237" t="s">
        <v>2218</v>
      </c>
      <c r="D34" s="357" t="s">
        <v>2216</v>
      </c>
      <c r="E34" s="303" t="s">
        <v>456</v>
      </c>
      <c r="F34" s="63" t="s">
        <v>2188</v>
      </c>
      <c r="G34" s="356">
        <v>2009</v>
      </c>
      <c r="H34" s="356">
        <v>2011</v>
      </c>
      <c r="I34" s="654">
        <v>2826000</v>
      </c>
      <c r="J34" s="654">
        <v>2826000</v>
      </c>
      <c r="K34" s="654">
        <v>0</v>
      </c>
      <c r="L34" s="69"/>
    </row>
    <row r="35" spans="1:12" ht="36.75" customHeight="1">
      <c r="A35" s="61">
        <v>30</v>
      </c>
      <c r="B35" s="61" t="s">
        <v>2194</v>
      </c>
      <c r="C35" s="237" t="s">
        <v>2218</v>
      </c>
      <c r="D35" s="357" t="s">
        <v>2217</v>
      </c>
      <c r="E35" s="303" t="s">
        <v>456</v>
      </c>
      <c r="F35" s="63" t="s">
        <v>2187</v>
      </c>
      <c r="G35" s="356">
        <v>2009</v>
      </c>
      <c r="H35" s="356">
        <v>2019</v>
      </c>
      <c r="I35" s="654">
        <v>66400000</v>
      </c>
      <c r="J35" s="654">
        <v>63000000</v>
      </c>
      <c r="K35" s="654">
        <v>3400000</v>
      </c>
      <c r="L35" s="69"/>
    </row>
    <row r="36" spans="1:12" ht="36.75" customHeight="1">
      <c r="A36" s="61">
        <v>31</v>
      </c>
      <c r="B36" s="61" t="s">
        <v>2194</v>
      </c>
      <c r="C36" s="237" t="s">
        <v>2218</v>
      </c>
      <c r="D36" s="357" t="s">
        <v>2200</v>
      </c>
      <c r="E36" s="303" t="s">
        <v>456</v>
      </c>
      <c r="F36" s="63" t="s">
        <v>2187</v>
      </c>
      <c r="G36" s="356">
        <v>2010</v>
      </c>
      <c r="H36" s="356">
        <v>2019</v>
      </c>
      <c r="I36" s="654">
        <v>10140000</v>
      </c>
      <c r="J36" s="654">
        <v>9640000</v>
      </c>
      <c r="K36" s="654">
        <v>500000</v>
      </c>
      <c r="L36" s="69"/>
    </row>
    <row r="37" spans="1:12" ht="36.75" customHeight="1">
      <c r="A37" s="61">
        <v>32</v>
      </c>
      <c r="B37" s="61" t="s">
        <v>2194</v>
      </c>
      <c r="C37" s="237" t="s">
        <v>2218</v>
      </c>
      <c r="D37" s="357" t="s">
        <v>2201</v>
      </c>
      <c r="E37" s="303" t="s">
        <v>456</v>
      </c>
      <c r="F37" s="63" t="s">
        <v>2085</v>
      </c>
      <c r="G37" s="356">
        <v>2012</v>
      </c>
      <c r="H37" s="356">
        <v>2019</v>
      </c>
      <c r="I37" s="654">
        <v>1875000</v>
      </c>
      <c r="J37" s="654">
        <v>1775000</v>
      </c>
      <c r="K37" s="654">
        <v>100000</v>
      </c>
      <c r="L37" s="69"/>
    </row>
    <row r="38" spans="1:12" ht="36.75" customHeight="1">
      <c r="A38" s="61">
        <v>33</v>
      </c>
      <c r="B38" s="61" t="s">
        <v>2194</v>
      </c>
      <c r="C38" s="237" t="s">
        <v>2218</v>
      </c>
      <c r="D38" s="357" t="s">
        <v>2202</v>
      </c>
      <c r="E38" s="303" t="s">
        <v>456</v>
      </c>
      <c r="F38" s="63" t="s">
        <v>2085</v>
      </c>
      <c r="G38" s="356">
        <v>2012</v>
      </c>
      <c r="H38" s="356">
        <v>2019</v>
      </c>
      <c r="I38" s="654">
        <v>1901000</v>
      </c>
      <c r="J38" s="654">
        <v>1896000</v>
      </c>
      <c r="K38" s="654">
        <v>5000</v>
      </c>
      <c r="L38" s="69"/>
    </row>
    <row r="39" spans="1:12" ht="36.75" customHeight="1">
      <c r="A39" s="61">
        <v>34</v>
      </c>
      <c r="B39" s="61" t="s">
        <v>2194</v>
      </c>
      <c r="C39" s="237" t="s">
        <v>2218</v>
      </c>
      <c r="D39" s="357" t="s">
        <v>2203</v>
      </c>
      <c r="E39" s="303" t="s">
        <v>456</v>
      </c>
      <c r="F39" s="63" t="s">
        <v>2189</v>
      </c>
      <c r="G39" s="356">
        <v>2012</v>
      </c>
      <c r="H39" s="356">
        <v>2019</v>
      </c>
      <c r="I39" s="654">
        <v>5192000</v>
      </c>
      <c r="J39" s="654">
        <v>5107000</v>
      </c>
      <c r="K39" s="654">
        <v>85000</v>
      </c>
      <c r="L39" s="69"/>
    </row>
    <row r="40" spans="1:12" ht="36.75" customHeight="1">
      <c r="A40" s="61">
        <v>35</v>
      </c>
      <c r="B40" s="61" t="s">
        <v>2194</v>
      </c>
      <c r="C40" s="237" t="s">
        <v>2218</v>
      </c>
      <c r="D40" s="359" t="s">
        <v>2204</v>
      </c>
      <c r="E40" s="303" t="s">
        <v>456</v>
      </c>
      <c r="F40" s="63" t="s">
        <v>2190</v>
      </c>
      <c r="G40" s="358">
        <v>2016</v>
      </c>
      <c r="H40" s="358">
        <v>2019</v>
      </c>
      <c r="I40" s="655">
        <f>K40+J40</f>
        <v>18805000</v>
      </c>
      <c r="J40" s="655">
        <v>17440000</v>
      </c>
      <c r="K40" s="655">
        <v>1365000</v>
      </c>
      <c r="L40" s="69"/>
    </row>
    <row r="41" spans="1:12" ht="36.75" customHeight="1">
      <c r="A41" s="61">
        <v>36</v>
      </c>
      <c r="B41" s="61" t="s">
        <v>2194</v>
      </c>
      <c r="C41" s="237" t="s">
        <v>2218</v>
      </c>
      <c r="D41" s="359" t="s">
        <v>2093</v>
      </c>
      <c r="E41" s="303" t="s">
        <v>456</v>
      </c>
      <c r="F41" s="63" t="s">
        <v>2094</v>
      </c>
      <c r="G41" s="358">
        <v>2019</v>
      </c>
      <c r="H41" s="358">
        <v>2019</v>
      </c>
      <c r="I41" s="655">
        <v>456000</v>
      </c>
      <c r="J41" s="655">
        <v>0</v>
      </c>
      <c r="K41" s="655">
        <v>456000</v>
      </c>
      <c r="L41" s="69"/>
    </row>
    <row r="42" spans="1:12" ht="36.75" customHeight="1">
      <c r="A42" s="61">
        <v>37</v>
      </c>
      <c r="B42" s="61" t="s">
        <v>2194</v>
      </c>
      <c r="C42" s="237" t="s">
        <v>2218</v>
      </c>
      <c r="D42" s="357" t="s">
        <v>2205</v>
      </c>
      <c r="E42" s="63" t="s">
        <v>160</v>
      </c>
      <c r="F42" s="63" t="s">
        <v>2191</v>
      </c>
      <c r="G42" s="356">
        <v>1991</v>
      </c>
      <c r="H42" s="356">
        <v>2023</v>
      </c>
      <c r="I42" s="654">
        <v>33482000</v>
      </c>
      <c r="J42" s="654">
        <v>22932000</v>
      </c>
      <c r="K42" s="654">
        <v>850000</v>
      </c>
      <c r="L42" s="69"/>
    </row>
    <row r="43" spans="1:12" ht="36.75" customHeight="1">
      <c r="A43" s="61">
        <v>38</v>
      </c>
      <c r="B43" s="61" t="s">
        <v>2194</v>
      </c>
      <c r="C43" s="237" t="s">
        <v>2218</v>
      </c>
      <c r="D43" s="357" t="s">
        <v>2206</v>
      </c>
      <c r="E43" s="63" t="s">
        <v>160</v>
      </c>
      <c r="F43" s="63" t="s">
        <v>2192</v>
      </c>
      <c r="G43" s="356">
        <v>2010</v>
      </c>
      <c r="H43" s="356">
        <v>2023</v>
      </c>
      <c r="I43" s="654">
        <v>18302000</v>
      </c>
      <c r="J43" s="654">
        <v>9497000</v>
      </c>
      <c r="K43" s="654">
        <v>750000</v>
      </c>
      <c r="L43" s="69"/>
    </row>
    <row r="44" spans="1:12" ht="36.75" customHeight="1" thickBot="1">
      <c r="A44" s="225">
        <v>39</v>
      </c>
      <c r="B44" s="225" t="s">
        <v>2194</v>
      </c>
      <c r="C44" s="620" t="s">
        <v>2218</v>
      </c>
      <c r="D44" s="364" t="s">
        <v>2207</v>
      </c>
      <c r="E44" s="65" t="s">
        <v>160</v>
      </c>
      <c r="F44" s="65" t="s">
        <v>2193</v>
      </c>
      <c r="G44" s="363">
        <v>2016</v>
      </c>
      <c r="H44" s="363">
        <v>2023</v>
      </c>
      <c r="I44" s="656">
        <v>13377000</v>
      </c>
      <c r="J44" s="656">
        <v>4183000</v>
      </c>
      <c r="K44" s="656">
        <v>697000</v>
      </c>
      <c r="L44" s="69"/>
    </row>
    <row r="45" spans="1:12" s="155" customFormat="1" ht="30" customHeight="1" thickBot="1">
      <c r="A45" s="912" t="s">
        <v>31</v>
      </c>
      <c r="B45" s="913"/>
      <c r="C45" s="914"/>
      <c r="D45" s="621"/>
      <c r="E45" s="622"/>
      <c r="F45" s="622"/>
      <c r="G45" s="623"/>
      <c r="H45" s="623"/>
      <c r="I45" s="657">
        <f>SUM(I6:I44)</f>
        <v>4397102829.46</v>
      </c>
      <c r="J45" s="657">
        <f t="shared" ref="J45:K45" si="0">SUM(J6:J44)</f>
        <v>1487542975.96</v>
      </c>
      <c r="K45" s="657">
        <f t="shared" si="0"/>
        <v>436995692.36999995</v>
      </c>
      <c r="L45" s="438"/>
    </row>
    <row r="46" spans="1:12" ht="9.9499999999999993" customHeight="1" thickBot="1">
      <c r="B46"/>
      <c r="C46"/>
      <c r="D46"/>
      <c r="E46"/>
      <c r="F46"/>
      <c r="G46"/>
      <c r="H46"/>
      <c r="I46"/>
      <c r="J46"/>
      <c r="K46"/>
    </row>
    <row r="47" spans="1:12" s="156" customFormat="1" ht="30" customHeight="1" thickBot="1">
      <c r="A47" s="909" t="s">
        <v>2368</v>
      </c>
      <c r="B47" s="910"/>
      <c r="C47" s="910"/>
      <c r="D47" s="910"/>
      <c r="E47" s="910"/>
      <c r="F47" s="910"/>
      <c r="G47" s="910"/>
      <c r="H47" s="910"/>
      <c r="I47" s="910"/>
      <c r="J47" s="910"/>
      <c r="K47" s="911"/>
      <c r="L47" s="71"/>
    </row>
    <row r="48" spans="1:12" ht="36.75" customHeight="1">
      <c r="A48" s="222">
        <v>40</v>
      </c>
      <c r="B48" s="222" t="s">
        <v>32</v>
      </c>
      <c r="C48" s="255" t="s">
        <v>58</v>
      </c>
      <c r="D48" s="256" t="s">
        <v>33</v>
      </c>
      <c r="E48" s="339" t="s">
        <v>52</v>
      </c>
      <c r="F48" s="255" t="s">
        <v>34</v>
      </c>
      <c r="G48" s="255">
        <v>2018</v>
      </c>
      <c r="H48" s="222">
        <v>2019</v>
      </c>
      <c r="I48" s="658">
        <v>3715000</v>
      </c>
      <c r="J48" s="658">
        <v>89078.94</v>
      </c>
      <c r="K48" s="658">
        <v>1500000</v>
      </c>
      <c r="L48" s="69"/>
    </row>
    <row r="49" spans="1:12" ht="36.75" customHeight="1">
      <c r="A49" s="61">
        <v>41</v>
      </c>
      <c r="B49" s="61" t="s">
        <v>32</v>
      </c>
      <c r="C49" s="63" t="s">
        <v>58</v>
      </c>
      <c r="D49" s="64" t="s">
        <v>35</v>
      </c>
      <c r="E49" s="342" t="s">
        <v>51</v>
      </c>
      <c r="F49" s="63" t="s">
        <v>36</v>
      </c>
      <c r="G49" s="63">
        <v>2018</v>
      </c>
      <c r="H49" s="61">
        <v>2019</v>
      </c>
      <c r="I49" s="652">
        <v>1600000</v>
      </c>
      <c r="J49" s="652">
        <v>269374.69</v>
      </c>
      <c r="K49" s="652">
        <v>0</v>
      </c>
      <c r="L49" s="69"/>
    </row>
    <row r="50" spans="1:12" ht="36.75" customHeight="1">
      <c r="A50" s="61">
        <v>42</v>
      </c>
      <c r="B50" s="61" t="s">
        <v>32</v>
      </c>
      <c r="C50" s="63" t="s">
        <v>58</v>
      </c>
      <c r="D50" s="64" t="s">
        <v>38</v>
      </c>
      <c r="E50" s="61" t="s">
        <v>39</v>
      </c>
      <c r="F50" s="63" t="s">
        <v>36</v>
      </c>
      <c r="G50" s="63">
        <v>2019</v>
      </c>
      <c r="H50" s="61">
        <v>2019</v>
      </c>
      <c r="I50" s="652">
        <v>650000</v>
      </c>
      <c r="J50" s="652">
        <v>0</v>
      </c>
      <c r="K50" s="652">
        <v>0</v>
      </c>
      <c r="L50" s="69"/>
    </row>
    <row r="51" spans="1:12" ht="36.75" customHeight="1">
      <c r="A51" s="61">
        <v>43</v>
      </c>
      <c r="B51" s="61" t="s">
        <v>32</v>
      </c>
      <c r="C51" s="63" t="s">
        <v>58</v>
      </c>
      <c r="D51" s="64" t="s">
        <v>40</v>
      </c>
      <c r="E51" s="237" t="s">
        <v>2324</v>
      </c>
      <c r="F51" s="63" t="s">
        <v>34</v>
      </c>
      <c r="G51" s="63">
        <v>2012</v>
      </c>
      <c r="H51" s="61">
        <v>2021</v>
      </c>
      <c r="I51" s="652">
        <v>14500000</v>
      </c>
      <c r="J51" s="652">
        <v>0</v>
      </c>
      <c r="K51" s="652">
        <v>2000</v>
      </c>
      <c r="L51" s="69"/>
    </row>
    <row r="52" spans="1:12" ht="36.75" customHeight="1">
      <c r="A52" s="61">
        <v>44</v>
      </c>
      <c r="B52" s="61" t="s">
        <v>32</v>
      </c>
      <c r="C52" s="63" t="s">
        <v>58</v>
      </c>
      <c r="D52" s="64" t="s">
        <v>42</v>
      </c>
      <c r="E52" s="63" t="s">
        <v>53</v>
      </c>
      <c r="F52" s="63" t="s">
        <v>43</v>
      </c>
      <c r="G52" s="63">
        <v>2019</v>
      </c>
      <c r="H52" s="61">
        <v>2021</v>
      </c>
      <c r="I52" s="652">
        <v>500000</v>
      </c>
      <c r="J52" s="652">
        <v>0</v>
      </c>
      <c r="K52" s="652">
        <v>1000</v>
      </c>
      <c r="L52" s="69"/>
    </row>
    <row r="53" spans="1:12" ht="36.75" customHeight="1">
      <c r="A53" s="61">
        <v>45</v>
      </c>
      <c r="B53" s="61" t="s">
        <v>32</v>
      </c>
      <c r="C53" s="63" t="s">
        <v>58</v>
      </c>
      <c r="D53" s="64" t="s">
        <v>44</v>
      </c>
      <c r="E53" s="63" t="s">
        <v>45</v>
      </c>
      <c r="F53" s="63" t="s">
        <v>36</v>
      </c>
      <c r="G53" s="63">
        <v>2019</v>
      </c>
      <c r="H53" s="61">
        <v>2019</v>
      </c>
      <c r="I53" s="652">
        <v>250000</v>
      </c>
      <c r="J53" s="652">
        <v>0</v>
      </c>
      <c r="K53" s="652">
        <v>0</v>
      </c>
      <c r="L53" s="69"/>
    </row>
    <row r="54" spans="1:12" ht="36.75" customHeight="1">
      <c r="A54" s="61">
        <v>46</v>
      </c>
      <c r="B54" s="61" t="s">
        <v>32</v>
      </c>
      <c r="C54" s="63" t="s">
        <v>58</v>
      </c>
      <c r="D54" s="64" t="s">
        <v>54</v>
      </c>
      <c r="E54" s="63" t="s">
        <v>46</v>
      </c>
      <c r="F54" s="63" t="s">
        <v>36</v>
      </c>
      <c r="G54" s="63">
        <v>2019</v>
      </c>
      <c r="H54" s="61">
        <v>2019</v>
      </c>
      <c r="I54" s="652">
        <v>300000</v>
      </c>
      <c r="J54" s="652">
        <v>0</v>
      </c>
      <c r="K54" s="652">
        <v>0</v>
      </c>
      <c r="L54" s="69"/>
    </row>
    <row r="55" spans="1:12" ht="36.75" customHeight="1">
      <c r="A55" s="61">
        <v>47</v>
      </c>
      <c r="B55" s="61" t="s">
        <v>32</v>
      </c>
      <c r="C55" s="63" t="s">
        <v>58</v>
      </c>
      <c r="D55" s="64" t="s">
        <v>55</v>
      </c>
      <c r="E55" s="342" t="s">
        <v>49</v>
      </c>
      <c r="F55" s="63" t="s">
        <v>36</v>
      </c>
      <c r="G55" s="63">
        <v>2018</v>
      </c>
      <c r="H55" s="61">
        <v>2018</v>
      </c>
      <c r="I55" s="652">
        <v>312000</v>
      </c>
      <c r="J55" s="652">
        <v>218656.61</v>
      </c>
      <c r="K55" s="652">
        <v>312000</v>
      </c>
      <c r="L55" s="69"/>
    </row>
    <row r="56" spans="1:12" ht="33" customHeight="1">
      <c r="A56" s="61">
        <v>48</v>
      </c>
      <c r="B56" s="61" t="s">
        <v>59</v>
      </c>
      <c r="C56" s="63" t="s">
        <v>58</v>
      </c>
      <c r="D56" s="64" t="s">
        <v>61</v>
      </c>
      <c r="E56" s="61" t="s">
        <v>39</v>
      </c>
      <c r="F56" s="63" t="s">
        <v>74</v>
      </c>
      <c r="G56" s="63">
        <v>2014</v>
      </c>
      <c r="H56" s="63">
        <v>2019</v>
      </c>
      <c r="I56" s="659" t="s">
        <v>63</v>
      </c>
      <c r="J56" s="652">
        <v>3921680</v>
      </c>
      <c r="K56" s="659">
        <v>588320</v>
      </c>
      <c r="L56" s="69"/>
    </row>
    <row r="57" spans="1:12" ht="32.25" customHeight="1">
      <c r="A57" s="61">
        <v>49</v>
      </c>
      <c r="B57" s="61" t="s">
        <v>59</v>
      </c>
      <c r="C57" s="63" t="s">
        <v>58</v>
      </c>
      <c r="D57" s="64" t="s">
        <v>65</v>
      </c>
      <c r="E57" s="63" t="s">
        <v>642</v>
      </c>
      <c r="F57" s="63" t="s">
        <v>74</v>
      </c>
      <c r="G57" s="63">
        <v>2014</v>
      </c>
      <c r="H57" s="63">
        <v>2020</v>
      </c>
      <c r="I57" s="659">
        <v>21300000</v>
      </c>
      <c r="J57" s="652">
        <v>9262885</v>
      </c>
      <c r="K57" s="659">
        <v>8000000</v>
      </c>
      <c r="L57" s="69"/>
    </row>
    <row r="58" spans="1:12" ht="31.5" customHeight="1">
      <c r="A58" s="61">
        <v>50</v>
      </c>
      <c r="B58" s="61" t="s">
        <v>59</v>
      </c>
      <c r="C58" s="63" t="s">
        <v>58</v>
      </c>
      <c r="D58" s="64" t="s">
        <v>67</v>
      </c>
      <c r="E58" s="63" t="s">
        <v>167</v>
      </c>
      <c r="F58" s="63" t="s">
        <v>74</v>
      </c>
      <c r="G58" s="63">
        <v>2016</v>
      </c>
      <c r="H58" s="63">
        <v>2020</v>
      </c>
      <c r="I58" s="659">
        <v>9100000</v>
      </c>
      <c r="J58" s="652">
        <v>0</v>
      </c>
      <c r="K58" s="659">
        <v>1000</v>
      </c>
      <c r="L58" s="69"/>
    </row>
    <row r="59" spans="1:12" ht="36.75" customHeight="1">
      <c r="A59" s="61">
        <v>51</v>
      </c>
      <c r="B59" s="61" t="s">
        <v>59</v>
      </c>
      <c r="C59" s="63" t="s">
        <v>58</v>
      </c>
      <c r="D59" s="64" t="s">
        <v>70</v>
      </c>
      <c r="E59" s="63" t="s">
        <v>325</v>
      </c>
      <c r="F59" s="63" t="s">
        <v>74</v>
      </c>
      <c r="G59" s="63">
        <v>2017</v>
      </c>
      <c r="H59" s="63">
        <v>2020</v>
      </c>
      <c r="I59" s="659">
        <v>13580000</v>
      </c>
      <c r="J59" s="652">
        <v>0</v>
      </c>
      <c r="K59" s="659">
        <v>1000</v>
      </c>
      <c r="L59" s="69"/>
    </row>
    <row r="60" spans="1:12" ht="33.75" customHeight="1">
      <c r="A60" s="61">
        <v>52</v>
      </c>
      <c r="B60" s="61" t="s">
        <v>59</v>
      </c>
      <c r="C60" s="63" t="s">
        <v>58</v>
      </c>
      <c r="D60" s="64" t="s">
        <v>72</v>
      </c>
      <c r="E60" s="237" t="s">
        <v>312</v>
      </c>
      <c r="F60" s="63" t="s">
        <v>74</v>
      </c>
      <c r="G60" s="63">
        <v>2014</v>
      </c>
      <c r="H60" s="63">
        <v>2019</v>
      </c>
      <c r="I60" s="659">
        <v>7800000</v>
      </c>
      <c r="J60" s="652">
        <v>0</v>
      </c>
      <c r="K60" s="659">
        <v>1000</v>
      </c>
      <c r="L60" s="69"/>
    </row>
    <row r="61" spans="1:12" ht="33" customHeight="1">
      <c r="A61" s="61">
        <v>53</v>
      </c>
      <c r="B61" s="61" t="s">
        <v>121</v>
      </c>
      <c r="C61" s="63" t="s">
        <v>58</v>
      </c>
      <c r="D61" s="64" t="s">
        <v>122</v>
      </c>
      <c r="E61" s="61" t="s">
        <v>123</v>
      </c>
      <c r="F61" s="63" t="s">
        <v>134</v>
      </c>
      <c r="G61" s="61">
        <v>2017</v>
      </c>
      <c r="H61" s="61">
        <v>2020</v>
      </c>
      <c r="I61" s="652">
        <v>9684669</v>
      </c>
      <c r="J61" s="652">
        <v>784669</v>
      </c>
      <c r="K61" s="652">
        <v>1000000</v>
      </c>
      <c r="L61" s="69"/>
    </row>
    <row r="62" spans="1:12" ht="33" customHeight="1">
      <c r="A62" s="61">
        <v>54</v>
      </c>
      <c r="B62" s="61" t="s">
        <v>121</v>
      </c>
      <c r="C62" s="63" t="s">
        <v>58</v>
      </c>
      <c r="D62" s="64" t="s">
        <v>124</v>
      </c>
      <c r="E62" s="63" t="s">
        <v>45</v>
      </c>
      <c r="F62" s="63" t="s">
        <v>134</v>
      </c>
      <c r="G62" s="61">
        <v>2017</v>
      </c>
      <c r="H62" s="61">
        <v>2019</v>
      </c>
      <c r="I62" s="652">
        <v>82372597</v>
      </c>
      <c r="J62" s="652">
        <v>52122597</v>
      </c>
      <c r="K62" s="652">
        <v>30250000</v>
      </c>
      <c r="L62" s="69"/>
    </row>
    <row r="63" spans="1:12" ht="32.25" customHeight="1">
      <c r="A63" s="61">
        <v>55</v>
      </c>
      <c r="B63" s="61" t="s">
        <v>121</v>
      </c>
      <c r="C63" s="63" t="s">
        <v>58</v>
      </c>
      <c r="D63" s="64" t="s">
        <v>125</v>
      </c>
      <c r="E63" s="63" t="s">
        <v>45</v>
      </c>
      <c r="F63" s="63" t="s">
        <v>134</v>
      </c>
      <c r="G63" s="61">
        <v>2016</v>
      </c>
      <c r="H63" s="61">
        <v>2020</v>
      </c>
      <c r="I63" s="652">
        <v>159809748</v>
      </c>
      <c r="J63" s="652">
        <v>45719748</v>
      </c>
      <c r="K63" s="652">
        <v>84090000</v>
      </c>
      <c r="L63" s="69"/>
    </row>
    <row r="64" spans="1:12" ht="33" customHeight="1">
      <c r="A64" s="61">
        <v>56</v>
      </c>
      <c r="B64" s="61" t="s">
        <v>121</v>
      </c>
      <c r="C64" s="63" t="s">
        <v>58</v>
      </c>
      <c r="D64" s="64" t="s">
        <v>126</v>
      </c>
      <c r="E64" s="61" t="s">
        <v>127</v>
      </c>
      <c r="F64" s="63" t="s">
        <v>134</v>
      </c>
      <c r="G64" s="61">
        <v>2016</v>
      </c>
      <c r="H64" s="61">
        <v>2021</v>
      </c>
      <c r="I64" s="652">
        <v>7047030</v>
      </c>
      <c r="J64" s="652">
        <v>47030</v>
      </c>
      <c r="K64" s="652">
        <v>500000</v>
      </c>
      <c r="L64" s="69"/>
    </row>
    <row r="65" spans="1:12" ht="28.5" customHeight="1">
      <c r="A65" s="61">
        <v>57</v>
      </c>
      <c r="B65" s="61" t="s">
        <v>121</v>
      </c>
      <c r="C65" s="63" t="s">
        <v>58</v>
      </c>
      <c r="D65" s="64" t="s">
        <v>128</v>
      </c>
      <c r="E65" s="61" t="s">
        <v>129</v>
      </c>
      <c r="F65" s="63" t="s">
        <v>134</v>
      </c>
      <c r="G65" s="63">
        <v>2016</v>
      </c>
      <c r="H65" s="61">
        <v>2021</v>
      </c>
      <c r="I65" s="652">
        <v>10000</v>
      </c>
      <c r="J65" s="652">
        <v>0</v>
      </c>
      <c r="K65" s="652">
        <v>10000</v>
      </c>
      <c r="L65" s="69"/>
    </row>
    <row r="66" spans="1:12" ht="33" customHeight="1">
      <c r="A66" s="61">
        <v>58</v>
      </c>
      <c r="B66" s="63" t="s">
        <v>1055</v>
      </c>
      <c r="C66" s="63" t="s">
        <v>58</v>
      </c>
      <c r="D66" s="64" t="s">
        <v>1094</v>
      </c>
      <c r="E66" s="63" t="s">
        <v>169</v>
      </c>
      <c r="F66" s="63" t="s">
        <v>1095</v>
      </c>
      <c r="G66" s="283">
        <v>42765</v>
      </c>
      <c r="H66" s="283">
        <v>43765</v>
      </c>
      <c r="I66" s="653">
        <v>30356901.390000001</v>
      </c>
      <c r="J66" s="653">
        <v>17149251.2958</v>
      </c>
      <c r="K66" s="653">
        <v>18034373.770000003</v>
      </c>
      <c r="L66" s="69"/>
    </row>
    <row r="67" spans="1:12" ht="43.5" customHeight="1">
      <c r="A67" s="61">
        <v>59</v>
      </c>
      <c r="B67" s="63" t="s">
        <v>1055</v>
      </c>
      <c r="C67" s="63" t="s">
        <v>58</v>
      </c>
      <c r="D67" s="64" t="s">
        <v>1096</v>
      </c>
      <c r="E67" s="63" t="s">
        <v>45</v>
      </c>
      <c r="F67" s="63" t="s">
        <v>1095</v>
      </c>
      <c r="G67" s="283">
        <v>42790</v>
      </c>
      <c r="H67" s="283">
        <v>43539</v>
      </c>
      <c r="I67" s="653">
        <v>25223680</v>
      </c>
      <c r="J67" s="653">
        <v>22176062.5766</v>
      </c>
      <c r="K67" s="653">
        <v>9040139.6099999994</v>
      </c>
      <c r="L67" s="69"/>
    </row>
    <row r="68" spans="1:12" ht="25.5">
      <c r="A68" s="61">
        <v>60</v>
      </c>
      <c r="B68" s="63" t="s">
        <v>1055</v>
      </c>
      <c r="C68" s="63" t="s">
        <v>58</v>
      </c>
      <c r="D68" s="64" t="s">
        <v>1097</v>
      </c>
      <c r="E68" s="61" t="s">
        <v>417</v>
      </c>
      <c r="F68" s="63" t="s">
        <v>1095</v>
      </c>
      <c r="G68" s="283">
        <v>43420</v>
      </c>
      <c r="H68" s="283">
        <v>43716</v>
      </c>
      <c r="I68" s="653">
        <v>4200800</v>
      </c>
      <c r="J68" s="653">
        <v>0</v>
      </c>
      <c r="K68" s="653">
        <v>4200800</v>
      </c>
      <c r="L68" s="69"/>
    </row>
    <row r="69" spans="1:12" ht="25.5">
      <c r="A69" s="61">
        <v>61</v>
      </c>
      <c r="B69" s="63" t="s">
        <v>1055</v>
      </c>
      <c r="C69" s="63" t="s">
        <v>58</v>
      </c>
      <c r="D69" s="64" t="s">
        <v>1098</v>
      </c>
      <c r="E69" s="63" t="s">
        <v>160</v>
      </c>
      <c r="F69" s="63" t="s">
        <v>1099</v>
      </c>
      <c r="G69" s="283" t="s">
        <v>1100</v>
      </c>
      <c r="H69" s="283" t="s">
        <v>1101</v>
      </c>
      <c r="I69" s="653">
        <v>2170583.52</v>
      </c>
      <c r="J69" s="653">
        <v>0</v>
      </c>
      <c r="K69" s="653">
        <v>2170583.52</v>
      </c>
      <c r="L69" s="69"/>
    </row>
    <row r="70" spans="1:12" ht="25.5">
      <c r="A70" s="61">
        <v>62</v>
      </c>
      <c r="B70" s="63" t="s">
        <v>1055</v>
      </c>
      <c r="C70" s="63" t="s">
        <v>58</v>
      </c>
      <c r="D70" s="64" t="s">
        <v>1102</v>
      </c>
      <c r="E70" s="331" t="s">
        <v>436</v>
      </c>
      <c r="F70" s="63" t="s">
        <v>1103</v>
      </c>
      <c r="G70" s="283" t="s">
        <v>1100</v>
      </c>
      <c r="H70" s="283" t="s">
        <v>1100</v>
      </c>
      <c r="I70" s="653">
        <v>16970528.670000002</v>
      </c>
      <c r="J70" s="653">
        <v>0</v>
      </c>
      <c r="K70" s="653">
        <v>16970528.670000002</v>
      </c>
      <c r="L70" s="69"/>
    </row>
    <row r="71" spans="1:12" ht="25.5">
      <c r="A71" s="61">
        <v>63</v>
      </c>
      <c r="B71" s="63" t="s">
        <v>1055</v>
      </c>
      <c r="C71" s="63" t="s">
        <v>58</v>
      </c>
      <c r="D71" s="64" t="s">
        <v>1104</v>
      </c>
      <c r="E71" s="61" t="s">
        <v>123</v>
      </c>
      <c r="F71" s="63" t="s">
        <v>1105</v>
      </c>
      <c r="G71" s="283" t="s">
        <v>1100</v>
      </c>
      <c r="H71" s="283" t="s">
        <v>1100</v>
      </c>
      <c r="I71" s="653">
        <v>12870554.07</v>
      </c>
      <c r="J71" s="653">
        <v>0</v>
      </c>
      <c r="K71" s="653">
        <v>12870554.07</v>
      </c>
      <c r="L71" s="69"/>
    </row>
    <row r="72" spans="1:12" ht="26.25" thickBot="1">
      <c r="A72" s="225">
        <v>64</v>
      </c>
      <c r="B72" s="65" t="s">
        <v>1055</v>
      </c>
      <c r="C72" s="65" t="s">
        <v>58</v>
      </c>
      <c r="D72" s="261" t="s">
        <v>1106</v>
      </c>
      <c r="E72" s="626" t="s">
        <v>272</v>
      </c>
      <c r="F72" s="65" t="s">
        <v>1103</v>
      </c>
      <c r="G72" s="286" t="s">
        <v>1100</v>
      </c>
      <c r="H72" s="286" t="s">
        <v>1100</v>
      </c>
      <c r="I72" s="660">
        <v>9835150.9800000004</v>
      </c>
      <c r="J72" s="660">
        <v>0</v>
      </c>
      <c r="K72" s="660">
        <v>9835150.9800000004</v>
      </c>
      <c r="L72" s="69"/>
    </row>
    <row r="73" spans="1:12" s="156" customFormat="1" ht="30" customHeight="1" thickBot="1">
      <c r="A73" s="912" t="s">
        <v>31</v>
      </c>
      <c r="B73" s="913"/>
      <c r="C73" s="914"/>
      <c r="D73" s="627"/>
      <c r="E73" s="628"/>
      <c r="F73" s="622"/>
      <c r="G73" s="630"/>
      <c r="H73" s="630"/>
      <c r="I73" s="661">
        <f>SUM(I48:I72)</f>
        <v>434159242.63</v>
      </c>
      <c r="J73" s="661">
        <f t="shared" ref="J73:K73" si="1">SUM(J48:J72)</f>
        <v>151761033.1124</v>
      </c>
      <c r="K73" s="661">
        <f t="shared" si="1"/>
        <v>199378450.61999997</v>
      </c>
      <c r="L73" s="71"/>
    </row>
    <row r="74" spans="1:12" s="156" customFormat="1" ht="9.9499999999999993" customHeight="1" thickBot="1">
      <c r="A74"/>
      <c r="B74"/>
      <c r="C74"/>
      <c r="D74"/>
      <c r="E74"/>
      <c r="F74"/>
      <c r="G74"/>
      <c r="H74"/>
      <c r="I74"/>
      <c r="J74"/>
      <c r="K74"/>
      <c r="L74" s="71"/>
    </row>
    <row r="75" spans="1:12" s="156" customFormat="1" ht="30" customHeight="1" thickBot="1">
      <c r="A75" s="909" t="s">
        <v>142</v>
      </c>
      <c r="B75" s="910"/>
      <c r="C75" s="910"/>
      <c r="D75" s="910"/>
      <c r="E75" s="910"/>
      <c r="F75" s="910"/>
      <c r="G75" s="910"/>
      <c r="H75" s="910"/>
      <c r="I75" s="910"/>
      <c r="J75" s="910"/>
      <c r="K75" s="911"/>
      <c r="L75" s="71"/>
    </row>
    <row r="76" spans="1:12" ht="39.950000000000003" customHeight="1">
      <c r="A76" s="222">
        <v>65</v>
      </c>
      <c r="B76" s="222" t="s">
        <v>75</v>
      </c>
      <c r="C76" s="255" t="s">
        <v>142</v>
      </c>
      <c r="D76" s="256" t="s">
        <v>77</v>
      </c>
      <c r="E76" s="222" t="s">
        <v>127</v>
      </c>
      <c r="F76" s="255" t="s">
        <v>79</v>
      </c>
      <c r="G76" s="255">
        <v>2017</v>
      </c>
      <c r="H76" s="255">
        <v>2019</v>
      </c>
      <c r="I76" s="662">
        <v>110000</v>
      </c>
      <c r="J76" s="658">
        <v>102949</v>
      </c>
      <c r="K76" s="662">
        <v>7051</v>
      </c>
      <c r="L76" s="69"/>
    </row>
    <row r="77" spans="1:12" ht="39.950000000000003" customHeight="1">
      <c r="A77" s="61">
        <v>66</v>
      </c>
      <c r="B77" s="61" t="s">
        <v>75</v>
      </c>
      <c r="C77" s="63" t="s">
        <v>142</v>
      </c>
      <c r="D77" s="64" t="s">
        <v>81</v>
      </c>
      <c r="E77" s="61" t="s">
        <v>127</v>
      </c>
      <c r="F77" s="63" t="s">
        <v>79</v>
      </c>
      <c r="G77" s="63">
        <v>2017</v>
      </c>
      <c r="H77" s="63">
        <v>2019</v>
      </c>
      <c r="I77" s="659">
        <v>95000</v>
      </c>
      <c r="J77" s="652">
        <v>33623</v>
      </c>
      <c r="K77" s="659">
        <v>61377</v>
      </c>
      <c r="L77" s="69"/>
    </row>
    <row r="78" spans="1:12" ht="39.950000000000003" customHeight="1">
      <c r="A78" s="61">
        <v>67</v>
      </c>
      <c r="B78" s="61" t="s">
        <v>75</v>
      </c>
      <c r="C78" s="63" t="s">
        <v>142</v>
      </c>
      <c r="D78" s="64" t="s">
        <v>82</v>
      </c>
      <c r="E78" s="63" t="s">
        <v>160</v>
      </c>
      <c r="F78" s="63" t="s">
        <v>79</v>
      </c>
      <c r="G78" s="63">
        <v>2017</v>
      </c>
      <c r="H78" s="63">
        <v>2019</v>
      </c>
      <c r="I78" s="659">
        <v>137500</v>
      </c>
      <c r="J78" s="652">
        <v>69971</v>
      </c>
      <c r="K78" s="659">
        <v>67529</v>
      </c>
      <c r="L78" s="69"/>
    </row>
    <row r="79" spans="1:12" ht="39.950000000000003" customHeight="1">
      <c r="A79" s="61">
        <v>68</v>
      </c>
      <c r="B79" s="61" t="s">
        <v>75</v>
      </c>
      <c r="C79" s="63" t="s">
        <v>142</v>
      </c>
      <c r="D79" s="64" t="s">
        <v>84</v>
      </c>
      <c r="E79" s="61" t="s">
        <v>127</v>
      </c>
      <c r="F79" s="63" t="s">
        <v>79</v>
      </c>
      <c r="G79" s="63">
        <v>2017</v>
      </c>
      <c r="H79" s="63">
        <v>2019</v>
      </c>
      <c r="I79" s="659">
        <v>147500</v>
      </c>
      <c r="J79" s="652">
        <v>59000</v>
      </c>
      <c r="K79" s="659">
        <v>88500</v>
      </c>
      <c r="L79" s="69"/>
    </row>
    <row r="80" spans="1:12" ht="39.950000000000003" customHeight="1">
      <c r="A80" s="61">
        <v>69</v>
      </c>
      <c r="B80" s="61" t="s">
        <v>75</v>
      </c>
      <c r="C80" s="63" t="s">
        <v>142</v>
      </c>
      <c r="D80" s="64" t="s">
        <v>85</v>
      </c>
      <c r="E80" s="61" t="s">
        <v>127</v>
      </c>
      <c r="F80" s="63" t="s">
        <v>79</v>
      </c>
      <c r="G80" s="63">
        <v>2017</v>
      </c>
      <c r="H80" s="63">
        <v>2019</v>
      </c>
      <c r="I80" s="659">
        <v>40000</v>
      </c>
      <c r="J80" s="652">
        <v>30093</v>
      </c>
      <c r="K80" s="659">
        <v>9907</v>
      </c>
      <c r="L80" s="69"/>
    </row>
    <row r="81" spans="1:12" ht="39.950000000000003" customHeight="1">
      <c r="A81" s="61">
        <v>70</v>
      </c>
      <c r="B81" s="61" t="s">
        <v>75</v>
      </c>
      <c r="C81" s="63" t="s">
        <v>142</v>
      </c>
      <c r="D81" s="64" t="s">
        <v>86</v>
      </c>
      <c r="E81" s="342" t="s">
        <v>52</v>
      </c>
      <c r="F81" s="63" t="s">
        <v>79</v>
      </c>
      <c r="G81" s="63">
        <v>2017</v>
      </c>
      <c r="H81" s="63">
        <v>2019</v>
      </c>
      <c r="I81" s="659">
        <v>50000</v>
      </c>
      <c r="J81" s="652">
        <v>40231</v>
      </c>
      <c r="K81" s="659">
        <v>9769</v>
      </c>
      <c r="L81" s="69"/>
    </row>
    <row r="82" spans="1:12" ht="39.950000000000003" customHeight="1">
      <c r="A82" s="61">
        <v>71</v>
      </c>
      <c r="B82" s="61" t="s">
        <v>75</v>
      </c>
      <c r="C82" s="63" t="s">
        <v>142</v>
      </c>
      <c r="D82" s="64" t="s">
        <v>88</v>
      </c>
      <c r="E82" s="63" t="s">
        <v>160</v>
      </c>
      <c r="F82" s="63" t="s">
        <v>79</v>
      </c>
      <c r="G82" s="63">
        <v>2018</v>
      </c>
      <c r="H82" s="63">
        <v>2019</v>
      </c>
      <c r="I82" s="659">
        <v>50000</v>
      </c>
      <c r="J82" s="652">
        <v>19380</v>
      </c>
      <c r="K82" s="659">
        <v>30620</v>
      </c>
      <c r="L82" s="69"/>
    </row>
    <row r="83" spans="1:12" ht="39.950000000000003" customHeight="1">
      <c r="A83" s="61">
        <v>72</v>
      </c>
      <c r="B83" s="61" t="s">
        <v>75</v>
      </c>
      <c r="C83" s="63" t="s">
        <v>142</v>
      </c>
      <c r="D83" s="64" t="s">
        <v>89</v>
      </c>
      <c r="E83" s="63" t="s">
        <v>2328</v>
      </c>
      <c r="F83" s="63" t="s">
        <v>79</v>
      </c>
      <c r="G83" s="63">
        <v>2018</v>
      </c>
      <c r="H83" s="63">
        <v>2019</v>
      </c>
      <c r="I83" s="659">
        <v>113000</v>
      </c>
      <c r="J83" s="652">
        <v>41132</v>
      </c>
      <c r="K83" s="659">
        <v>71868</v>
      </c>
      <c r="L83" s="69"/>
    </row>
    <row r="84" spans="1:12" ht="39.950000000000003" customHeight="1">
      <c r="A84" s="61">
        <v>73</v>
      </c>
      <c r="B84" s="61" t="s">
        <v>75</v>
      </c>
      <c r="C84" s="63" t="s">
        <v>142</v>
      </c>
      <c r="D84" s="64" t="s">
        <v>91</v>
      </c>
      <c r="E84" s="63" t="s">
        <v>144</v>
      </c>
      <c r="F84" s="63" t="s">
        <v>79</v>
      </c>
      <c r="G84" s="63">
        <v>2018</v>
      </c>
      <c r="H84" s="63">
        <v>2019</v>
      </c>
      <c r="I84" s="659">
        <v>95000</v>
      </c>
      <c r="J84" s="652">
        <v>27778</v>
      </c>
      <c r="K84" s="659">
        <v>67222</v>
      </c>
      <c r="L84" s="69"/>
    </row>
    <row r="85" spans="1:12" ht="39.950000000000003" customHeight="1">
      <c r="A85" s="61">
        <v>74</v>
      </c>
      <c r="B85" s="61" t="s">
        <v>75</v>
      </c>
      <c r="C85" s="63" t="s">
        <v>142</v>
      </c>
      <c r="D85" s="64" t="s">
        <v>93</v>
      </c>
      <c r="E85" s="63" t="s">
        <v>160</v>
      </c>
      <c r="F85" s="63" t="s">
        <v>79</v>
      </c>
      <c r="G85" s="63">
        <v>2018</v>
      </c>
      <c r="H85" s="63">
        <v>2019</v>
      </c>
      <c r="I85" s="659">
        <v>135000</v>
      </c>
      <c r="J85" s="652">
        <v>0</v>
      </c>
      <c r="K85" s="659">
        <v>135000</v>
      </c>
      <c r="L85" s="69"/>
    </row>
    <row r="86" spans="1:12" ht="39.950000000000003" customHeight="1">
      <c r="A86" s="61">
        <v>75</v>
      </c>
      <c r="B86" s="61" t="s">
        <v>75</v>
      </c>
      <c r="C86" s="63" t="s">
        <v>142</v>
      </c>
      <c r="D86" s="64" t="s">
        <v>94</v>
      </c>
      <c r="E86" s="61" t="s">
        <v>127</v>
      </c>
      <c r="F86" s="63" t="s">
        <v>79</v>
      </c>
      <c r="G86" s="63">
        <v>2018</v>
      </c>
      <c r="H86" s="63">
        <v>2019</v>
      </c>
      <c r="I86" s="659">
        <v>130000</v>
      </c>
      <c r="J86" s="652">
        <v>19838</v>
      </c>
      <c r="K86" s="659">
        <v>110162</v>
      </c>
      <c r="L86" s="69"/>
    </row>
    <row r="87" spans="1:12" ht="39.950000000000003" customHeight="1">
      <c r="A87" s="61">
        <v>76</v>
      </c>
      <c r="B87" s="61" t="s">
        <v>75</v>
      </c>
      <c r="C87" s="63" t="s">
        <v>142</v>
      </c>
      <c r="D87" s="64" t="s">
        <v>95</v>
      </c>
      <c r="E87" s="63" t="s">
        <v>160</v>
      </c>
      <c r="F87" s="63" t="s">
        <v>79</v>
      </c>
      <c r="G87" s="63">
        <v>2018</v>
      </c>
      <c r="H87" s="63">
        <v>2019</v>
      </c>
      <c r="I87" s="659">
        <v>70000</v>
      </c>
      <c r="J87" s="652">
        <v>26000</v>
      </c>
      <c r="K87" s="659">
        <v>44000</v>
      </c>
      <c r="L87" s="69"/>
    </row>
    <row r="88" spans="1:12" ht="39.950000000000003" customHeight="1">
      <c r="A88" s="61">
        <v>77</v>
      </c>
      <c r="B88" s="61" t="s">
        <v>75</v>
      </c>
      <c r="C88" s="63" t="s">
        <v>142</v>
      </c>
      <c r="D88" s="64" t="s">
        <v>96</v>
      </c>
      <c r="E88" s="63" t="s">
        <v>160</v>
      </c>
      <c r="F88" s="63" t="s">
        <v>79</v>
      </c>
      <c r="G88" s="63">
        <v>2018</v>
      </c>
      <c r="H88" s="63">
        <v>2019</v>
      </c>
      <c r="I88" s="659">
        <v>37000</v>
      </c>
      <c r="J88" s="652">
        <v>12372</v>
      </c>
      <c r="K88" s="659">
        <v>24628</v>
      </c>
      <c r="L88" s="69"/>
    </row>
    <row r="89" spans="1:12" ht="39.950000000000003" customHeight="1">
      <c r="A89" s="61">
        <v>78</v>
      </c>
      <c r="B89" s="61" t="s">
        <v>75</v>
      </c>
      <c r="C89" s="63" t="s">
        <v>142</v>
      </c>
      <c r="D89" s="64" t="s">
        <v>97</v>
      </c>
      <c r="E89" s="63" t="s">
        <v>160</v>
      </c>
      <c r="F89" s="63" t="s">
        <v>79</v>
      </c>
      <c r="G89" s="63">
        <v>2018</v>
      </c>
      <c r="H89" s="63">
        <v>2019</v>
      </c>
      <c r="I89" s="659">
        <v>49000</v>
      </c>
      <c r="J89" s="652">
        <v>16385</v>
      </c>
      <c r="K89" s="659">
        <v>32615</v>
      </c>
      <c r="L89" s="69"/>
    </row>
    <row r="90" spans="1:12" ht="39.950000000000003" customHeight="1">
      <c r="A90" s="61">
        <v>79</v>
      </c>
      <c r="B90" s="61" t="s">
        <v>75</v>
      </c>
      <c r="C90" s="63" t="s">
        <v>142</v>
      </c>
      <c r="D90" s="64" t="s">
        <v>98</v>
      </c>
      <c r="E90" s="63" t="s">
        <v>2329</v>
      </c>
      <c r="F90" s="63" t="s">
        <v>79</v>
      </c>
      <c r="G90" s="63">
        <v>2018</v>
      </c>
      <c r="H90" s="63">
        <v>2019</v>
      </c>
      <c r="I90" s="659">
        <v>170000</v>
      </c>
      <c r="J90" s="652">
        <v>0</v>
      </c>
      <c r="K90" s="659">
        <v>170000</v>
      </c>
      <c r="L90" s="69"/>
    </row>
    <row r="91" spans="1:12" ht="39.950000000000003" customHeight="1">
      <c r="A91" s="61">
        <v>80</v>
      </c>
      <c r="B91" s="61" t="s">
        <v>75</v>
      </c>
      <c r="C91" s="63" t="s">
        <v>142</v>
      </c>
      <c r="D91" s="64" t="s">
        <v>100</v>
      </c>
      <c r="E91" s="63" t="s">
        <v>160</v>
      </c>
      <c r="F91" s="63" t="s">
        <v>79</v>
      </c>
      <c r="G91" s="63">
        <v>2018</v>
      </c>
      <c r="H91" s="63">
        <v>2019</v>
      </c>
      <c r="I91" s="659">
        <v>55000</v>
      </c>
      <c r="J91" s="652">
        <v>0</v>
      </c>
      <c r="K91" s="659">
        <v>55000</v>
      </c>
      <c r="L91" s="69"/>
    </row>
    <row r="92" spans="1:12" ht="39.950000000000003" customHeight="1">
      <c r="A92" s="61">
        <v>81</v>
      </c>
      <c r="B92" s="61" t="s">
        <v>75</v>
      </c>
      <c r="C92" s="63" t="s">
        <v>142</v>
      </c>
      <c r="D92" s="64" t="s">
        <v>101</v>
      </c>
      <c r="E92" s="63" t="s">
        <v>160</v>
      </c>
      <c r="F92" s="63" t="s">
        <v>79</v>
      </c>
      <c r="G92" s="63">
        <v>2018</v>
      </c>
      <c r="H92" s="63">
        <v>2019</v>
      </c>
      <c r="I92" s="659">
        <v>55000</v>
      </c>
      <c r="J92" s="652">
        <v>0</v>
      </c>
      <c r="K92" s="659">
        <v>55000</v>
      </c>
      <c r="L92" s="69"/>
    </row>
    <row r="93" spans="1:12" ht="39.950000000000003" customHeight="1">
      <c r="A93" s="61">
        <v>82</v>
      </c>
      <c r="B93" s="61" t="s">
        <v>75</v>
      </c>
      <c r="C93" s="63" t="s">
        <v>142</v>
      </c>
      <c r="D93" s="64" t="s">
        <v>102</v>
      </c>
      <c r="E93" s="63" t="s">
        <v>160</v>
      </c>
      <c r="F93" s="63" t="s">
        <v>79</v>
      </c>
      <c r="G93" s="63">
        <v>2019</v>
      </c>
      <c r="H93" s="63">
        <v>2019</v>
      </c>
      <c r="I93" s="659">
        <v>38000</v>
      </c>
      <c r="J93" s="652">
        <v>0</v>
      </c>
      <c r="K93" s="659">
        <v>38000</v>
      </c>
      <c r="L93" s="69"/>
    </row>
    <row r="94" spans="1:12" ht="39.950000000000003" customHeight="1">
      <c r="A94" s="61">
        <v>83</v>
      </c>
      <c r="B94" s="61" t="s">
        <v>75</v>
      </c>
      <c r="C94" s="63" t="s">
        <v>142</v>
      </c>
      <c r="D94" s="64" t="s">
        <v>103</v>
      </c>
      <c r="E94" s="63" t="s">
        <v>160</v>
      </c>
      <c r="F94" s="63" t="s">
        <v>79</v>
      </c>
      <c r="G94" s="63">
        <v>2013</v>
      </c>
      <c r="H94" s="63">
        <v>2019</v>
      </c>
      <c r="I94" s="659">
        <v>6922130</v>
      </c>
      <c r="J94" s="652">
        <v>6487864</v>
      </c>
      <c r="K94" s="659">
        <v>434266</v>
      </c>
      <c r="L94" s="69"/>
    </row>
    <row r="95" spans="1:12" ht="39.950000000000003" customHeight="1">
      <c r="A95" s="61">
        <v>84</v>
      </c>
      <c r="B95" s="61" t="s">
        <v>75</v>
      </c>
      <c r="C95" s="63" t="s">
        <v>142</v>
      </c>
      <c r="D95" s="64" t="s">
        <v>104</v>
      </c>
      <c r="E95" s="61" t="s">
        <v>127</v>
      </c>
      <c r="F95" s="63" t="s">
        <v>79</v>
      </c>
      <c r="G95" s="63">
        <v>2014</v>
      </c>
      <c r="H95" s="63">
        <v>2019</v>
      </c>
      <c r="I95" s="659">
        <v>2648054</v>
      </c>
      <c r="J95" s="652">
        <v>1379873</v>
      </c>
      <c r="K95" s="659">
        <v>1268181</v>
      </c>
      <c r="L95" s="69"/>
    </row>
    <row r="96" spans="1:12" ht="39.950000000000003" customHeight="1">
      <c r="A96" s="61">
        <v>85</v>
      </c>
      <c r="B96" s="61" t="s">
        <v>75</v>
      </c>
      <c r="C96" s="63" t="s">
        <v>142</v>
      </c>
      <c r="D96" s="64" t="s">
        <v>105</v>
      </c>
      <c r="E96" s="63" t="s">
        <v>165</v>
      </c>
      <c r="F96" s="63" t="s">
        <v>79</v>
      </c>
      <c r="G96" s="63">
        <v>2016</v>
      </c>
      <c r="H96" s="63">
        <v>2019</v>
      </c>
      <c r="I96" s="659">
        <v>1516410</v>
      </c>
      <c r="J96" s="652">
        <v>1261273</v>
      </c>
      <c r="K96" s="659">
        <v>255137</v>
      </c>
      <c r="L96" s="69"/>
    </row>
    <row r="97" spans="1:12" ht="39.950000000000003" customHeight="1">
      <c r="A97" s="61">
        <v>86</v>
      </c>
      <c r="B97" s="61" t="s">
        <v>75</v>
      </c>
      <c r="C97" s="63" t="s">
        <v>142</v>
      </c>
      <c r="D97" s="64" t="s">
        <v>107</v>
      </c>
      <c r="E97" s="63" t="s">
        <v>160</v>
      </c>
      <c r="F97" s="63" t="s">
        <v>79</v>
      </c>
      <c r="G97" s="63">
        <v>2016</v>
      </c>
      <c r="H97" s="63">
        <v>2019</v>
      </c>
      <c r="I97" s="659">
        <v>916249</v>
      </c>
      <c r="J97" s="652">
        <v>86122</v>
      </c>
      <c r="K97" s="659">
        <v>830127</v>
      </c>
      <c r="L97" s="69"/>
    </row>
    <row r="98" spans="1:12" ht="39.950000000000003" customHeight="1">
      <c r="A98" s="61">
        <v>87</v>
      </c>
      <c r="B98" s="61" t="s">
        <v>75</v>
      </c>
      <c r="C98" s="63" t="s">
        <v>142</v>
      </c>
      <c r="D98" s="64" t="s">
        <v>108</v>
      </c>
      <c r="E98" s="63" t="s">
        <v>160</v>
      </c>
      <c r="F98" s="63" t="s">
        <v>79</v>
      </c>
      <c r="G98" s="63">
        <v>2016</v>
      </c>
      <c r="H98" s="63">
        <v>2019</v>
      </c>
      <c r="I98" s="659">
        <v>1519993</v>
      </c>
      <c r="J98" s="652">
        <v>1313451</v>
      </c>
      <c r="K98" s="659">
        <v>206542</v>
      </c>
      <c r="L98" s="69"/>
    </row>
    <row r="99" spans="1:12" ht="39.950000000000003" customHeight="1">
      <c r="A99" s="61">
        <v>88</v>
      </c>
      <c r="B99" s="61" t="s">
        <v>75</v>
      </c>
      <c r="C99" s="63" t="s">
        <v>142</v>
      </c>
      <c r="D99" s="64" t="s">
        <v>109</v>
      </c>
      <c r="E99" s="63" t="s">
        <v>160</v>
      </c>
      <c r="F99" s="63" t="s">
        <v>79</v>
      </c>
      <c r="G99" s="63">
        <v>2017</v>
      </c>
      <c r="H99" s="63">
        <v>2019</v>
      </c>
      <c r="I99" s="659">
        <v>3646983</v>
      </c>
      <c r="J99" s="652">
        <v>2755525</v>
      </c>
      <c r="K99" s="659">
        <v>891458</v>
      </c>
      <c r="L99" s="69"/>
    </row>
    <row r="100" spans="1:12" ht="39.950000000000003" customHeight="1">
      <c r="A100" s="61">
        <v>89</v>
      </c>
      <c r="B100" s="61" t="s">
        <v>75</v>
      </c>
      <c r="C100" s="63" t="s">
        <v>142</v>
      </c>
      <c r="D100" s="64" t="s">
        <v>110</v>
      </c>
      <c r="E100" s="61" t="s">
        <v>127</v>
      </c>
      <c r="F100" s="63" t="s">
        <v>79</v>
      </c>
      <c r="G100" s="63">
        <v>2017</v>
      </c>
      <c r="H100" s="63">
        <v>2019</v>
      </c>
      <c r="I100" s="659">
        <v>1639960</v>
      </c>
      <c r="J100" s="652">
        <v>0</v>
      </c>
      <c r="K100" s="659">
        <v>1639960</v>
      </c>
      <c r="L100" s="69"/>
    </row>
    <row r="101" spans="1:12" ht="39.950000000000003" customHeight="1">
      <c r="A101" s="61">
        <v>90</v>
      </c>
      <c r="B101" s="61" t="s">
        <v>75</v>
      </c>
      <c r="C101" s="63" t="s">
        <v>142</v>
      </c>
      <c r="D101" s="64" t="s">
        <v>111</v>
      </c>
      <c r="E101" s="63" t="s">
        <v>144</v>
      </c>
      <c r="F101" s="63" t="s">
        <v>79</v>
      </c>
      <c r="G101" s="63">
        <v>2017</v>
      </c>
      <c r="H101" s="63">
        <v>2019</v>
      </c>
      <c r="I101" s="659">
        <v>1432447</v>
      </c>
      <c r="J101" s="652">
        <v>1209284</v>
      </c>
      <c r="K101" s="659">
        <v>223163</v>
      </c>
      <c r="L101" s="69"/>
    </row>
    <row r="102" spans="1:12" ht="39.950000000000003" customHeight="1">
      <c r="A102" s="61">
        <v>91</v>
      </c>
      <c r="B102" s="61" t="s">
        <v>75</v>
      </c>
      <c r="C102" s="63" t="s">
        <v>142</v>
      </c>
      <c r="D102" s="64" t="s">
        <v>112</v>
      </c>
      <c r="E102" s="63" t="s">
        <v>160</v>
      </c>
      <c r="F102" s="63" t="s">
        <v>79</v>
      </c>
      <c r="G102" s="63">
        <v>2017</v>
      </c>
      <c r="H102" s="63">
        <v>2019</v>
      </c>
      <c r="I102" s="659">
        <v>1324393</v>
      </c>
      <c r="J102" s="652">
        <v>582778</v>
      </c>
      <c r="K102" s="659">
        <v>741615</v>
      </c>
      <c r="L102" s="69"/>
    </row>
    <row r="103" spans="1:12" ht="39.950000000000003" customHeight="1">
      <c r="A103" s="61">
        <v>92</v>
      </c>
      <c r="B103" s="61" t="s">
        <v>75</v>
      </c>
      <c r="C103" s="63" t="s">
        <v>142</v>
      </c>
      <c r="D103" s="64" t="s">
        <v>113</v>
      </c>
      <c r="E103" s="63" t="s">
        <v>160</v>
      </c>
      <c r="F103" s="63" t="s">
        <v>79</v>
      </c>
      <c r="G103" s="63">
        <v>2017</v>
      </c>
      <c r="H103" s="63">
        <v>2019</v>
      </c>
      <c r="I103" s="659">
        <v>1484352</v>
      </c>
      <c r="J103" s="652">
        <v>546968</v>
      </c>
      <c r="K103" s="659">
        <v>937384</v>
      </c>
      <c r="L103" s="69"/>
    </row>
    <row r="104" spans="1:12" ht="39.950000000000003" customHeight="1">
      <c r="A104" s="61">
        <v>93</v>
      </c>
      <c r="B104" s="61" t="s">
        <v>75</v>
      </c>
      <c r="C104" s="63" t="s">
        <v>142</v>
      </c>
      <c r="D104" s="64" t="s">
        <v>114</v>
      </c>
      <c r="E104" s="63" t="s">
        <v>160</v>
      </c>
      <c r="F104" s="63" t="s">
        <v>79</v>
      </c>
      <c r="G104" s="63">
        <v>2018</v>
      </c>
      <c r="H104" s="63">
        <v>2019</v>
      </c>
      <c r="I104" s="659">
        <v>598583</v>
      </c>
      <c r="J104" s="652">
        <v>416890</v>
      </c>
      <c r="K104" s="659">
        <v>181693</v>
      </c>
      <c r="L104" s="69"/>
    </row>
    <row r="105" spans="1:12" ht="39.950000000000003" customHeight="1">
      <c r="A105" s="61">
        <v>94</v>
      </c>
      <c r="B105" s="61" t="s">
        <v>75</v>
      </c>
      <c r="C105" s="63" t="s">
        <v>142</v>
      </c>
      <c r="D105" s="64" t="s">
        <v>115</v>
      </c>
      <c r="E105" s="63" t="s">
        <v>160</v>
      </c>
      <c r="F105" s="63" t="s">
        <v>79</v>
      </c>
      <c r="G105" s="63">
        <v>2018</v>
      </c>
      <c r="H105" s="63">
        <v>2020</v>
      </c>
      <c r="I105" s="659">
        <v>2167379</v>
      </c>
      <c r="J105" s="652">
        <v>467060</v>
      </c>
      <c r="K105" s="659">
        <v>1700319</v>
      </c>
      <c r="L105" s="69"/>
    </row>
    <row r="106" spans="1:12" ht="39.950000000000003" customHeight="1">
      <c r="A106" s="61">
        <v>95</v>
      </c>
      <c r="B106" s="61" t="s">
        <v>75</v>
      </c>
      <c r="C106" s="63" t="s">
        <v>142</v>
      </c>
      <c r="D106" s="64" t="s">
        <v>116</v>
      </c>
      <c r="E106" s="63" t="s">
        <v>160</v>
      </c>
      <c r="F106" s="63" t="s">
        <v>79</v>
      </c>
      <c r="G106" s="63">
        <v>2018</v>
      </c>
      <c r="H106" s="63">
        <v>2020</v>
      </c>
      <c r="I106" s="659">
        <v>3792728</v>
      </c>
      <c r="J106" s="652">
        <v>48256</v>
      </c>
      <c r="K106" s="659">
        <v>3744472</v>
      </c>
      <c r="L106" s="69"/>
    </row>
    <row r="107" spans="1:12" ht="39.950000000000003" customHeight="1">
      <c r="A107" s="61">
        <v>96</v>
      </c>
      <c r="B107" s="61" t="s">
        <v>75</v>
      </c>
      <c r="C107" s="63" t="s">
        <v>142</v>
      </c>
      <c r="D107" s="64" t="s">
        <v>117</v>
      </c>
      <c r="E107" s="63" t="s">
        <v>160</v>
      </c>
      <c r="F107" s="63" t="s">
        <v>79</v>
      </c>
      <c r="G107" s="63">
        <v>2019</v>
      </c>
      <c r="H107" s="63">
        <v>2019</v>
      </c>
      <c r="I107" s="659">
        <v>519000</v>
      </c>
      <c r="J107" s="652">
        <v>0</v>
      </c>
      <c r="K107" s="659">
        <v>519000</v>
      </c>
      <c r="L107" s="69"/>
    </row>
    <row r="108" spans="1:12" ht="39.950000000000003" customHeight="1">
      <c r="A108" s="61">
        <v>97</v>
      </c>
      <c r="B108" s="61" t="s">
        <v>75</v>
      </c>
      <c r="C108" s="63" t="s">
        <v>142</v>
      </c>
      <c r="D108" s="64" t="s">
        <v>118</v>
      </c>
      <c r="E108" s="63" t="s">
        <v>144</v>
      </c>
      <c r="F108" s="63" t="s">
        <v>79</v>
      </c>
      <c r="G108" s="63">
        <v>2019</v>
      </c>
      <c r="H108" s="63">
        <v>2020</v>
      </c>
      <c r="I108" s="659">
        <v>2167318</v>
      </c>
      <c r="J108" s="652">
        <v>0</v>
      </c>
      <c r="K108" s="659">
        <v>1300391</v>
      </c>
      <c r="L108" s="69"/>
    </row>
    <row r="109" spans="1:12" ht="39.950000000000003" customHeight="1">
      <c r="A109" s="61">
        <v>98</v>
      </c>
      <c r="B109" s="61" t="s">
        <v>75</v>
      </c>
      <c r="C109" s="63" t="s">
        <v>142</v>
      </c>
      <c r="D109" s="64" t="s">
        <v>119</v>
      </c>
      <c r="E109" s="63" t="s">
        <v>160</v>
      </c>
      <c r="F109" s="63" t="s">
        <v>79</v>
      </c>
      <c r="G109" s="63">
        <v>2019</v>
      </c>
      <c r="H109" s="63">
        <v>2021</v>
      </c>
      <c r="I109" s="659">
        <v>8500000</v>
      </c>
      <c r="J109" s="652">
        <v>0</v>
      </c>
      <c r="K109" s="659">
        <v>0</v>
      </c>
      <c r="L109" s="69"/>
    </row>
    <row r="110" spans="1:12" ht="39.950000000000003" customHeight="1">
      <c r="A110" s="61">
        <v>99</v>
      </c>
      <c r="B110" s="61" t="s">
        <v>175</v>
      </c>
      <c r="C110" s="63" t="s">
        <v>142</v>
      </c>
      <c r="D110" s="64" t="s">
        <v>143</v>
      </c>
      <c r="E110" s="63" t="s">
        <v>144</v>
      </c>
      <c r="F110" s="63" t="s">
        <v>176</v>
      </c>
      <c r="G110" s="282">
        <v>41624</v>
      </c>
      <c r="H110" s="282">
        <v>42444</v>
      </c>
      <c r="I110" s="653">
        <v>16980200</v>
      </c>
      <c r="J110" s="653">
        <v>2749963.77</v>
      </c>
      <c r="K110" s="663">
        <v>14230236.23</v>
      </c>
      <c r="L110" s="69"/>
    </row>
    <row r="111" spans="1:12" ht="39.950000000000003" customHeight="1">
      <c r="A111" s="61">
        <v>100</v>
      </c>
      <c r="B111" s="61" t="s">
        <v>175</v>
      </c>
      <c r="C111" s="63" t="s">
        <v>142</v>
      </c>
      <c r="D111" s="64" t="s">
        <v>146</v>
      </c>
      <c r="E111" s="331" t="s">
        <v>419</v>
      </c>
      <c r="F111" s="63" t="s">
        <v>148</v>
      </c>
      <c r="G111" s="282">
        <v>42024</v>
      </c>
      <c r="H111" s="282">
        <v>43680</v>
      </c>
      <c r="I111" s="664">
        <v>487694</v>
      </c>
      <c r="J111" s="664">
        <v>219462.3</v>
      </c>
      <c r="K111" s="663">
        <v>268231.7</v>
      </c>
      <c r="L111" s="69"/>
    </row>
    <row r="112" spans="1:12" ht="39.950000000000003" customHeight="1">
      <c r="A112" s="61">
        <v>101</v>
      </c>
      <c r="B112" s="61" t="s">
        <v>175</v>
      </c>
      <c r="C112" s="63" t="s">
        <v>142</v>
      </c>
      <c r="D112" s="64" t="s">
        <v>150</v>
      </c>
      <c r="E112" s="63" t="s">
        <v>2325</v>
      </c>
      <c r="F112" s="63" t="s">
        <v>152</v>
      </c>
      <c r="G112" s="63">
        <v>2018</v>
      </c>
      <c r="H112" s="63">
        <v>2019</v>
      </c>
      <c r="I112" s="664">
        <v>885000</v>
      </c>
      <c r="J112" s="664">
        <v>0</v>
      </c>
      <c r="K112" s="663">
        <v>0</v>
      </c>
      <c r="L112" s="69"/>
    </row>
    <row r="113" spans="1:12" ht="39.950000000000003" customHeight="1">
      <c r="A113" s="61">
        <v>102</v>
      </c>
      <c r="B113" s="61" t="s">
        <v>175</v>
      </c>
      <c r="C113" s="63" t="s">
        <v>142</v>
      </c>
      <c r="D113" s="64" t="s">
        <v>154</v>
      </c>
      <c r="E113" s="331" t="s">
        <v>419</v>
      </c>
      <c r="F113" s="63" t="s">
        <v>155</v>
      </c>
      <c r="G113" s="282">
        <v>43525</v>
      </c>
      <c r="H113" s="282">
        <v>43764</v>
      </c>
      <c r="I113" s="664">
        <v>3365360</v>
      </c>
      <c r="J113" s="664">
        <v>1698261.62</v>
      </c>
      <c r="K113" s="663">
        <v>1667098.38</v>
      </c>
      <c r="L113" s="69"/>
    </row>
    <row r="114" spans="1:12" ht="39.950000000000003" customHeight="1">
      <c r="A114" s="61">
        <v>103</v>
      </c>
      <c r="B114" s="61" t="s">
        <v>175</v>
      </c>
      <c r="C114" s="63" t="s">
        <v>142</v>
      </c>
      <c r="D114" s="64" t="s">
        <v>156</v>
      </c>
      <c r="E114" s="63" t="s">
        <v>157</v>
      </c>
      <c r="F114" s="63" t="s">
        <v>152</v>
      </c>
      <c r="G114" s="63">
        <v>2019</v>
      </c>
      <c r="H114" s="282">
        <v>43830</v>
      </c>
      <c r="I114" s="664">
        <v>47422343.579999998</v>
      </c>
      <c r="J114" s="664">
        <v>0</v>
      </c>
      <c r="K114" s="663">
        <v>47422343.579999998</v>
      </c>
      <c r="L114" s="69"/>
    </row>
    <row r="115" spans="1:12" ht="39.950000000000003" customHeight="1">
      <c r="A115" s="61">
        <v>104</v>
      </c>
      <c r="B115" s="61" t="s">
        <v>175</v>
      </c>
      <c r="C115" s="63" t="s">
        <v>142</v>
      </c>
      <c r="D115" s="64" t="s">
        <v>159</v>
      </c>
      <c r="E115" s="63" t="s">
        <v>160</v>
      </c>
      <c r="F115" s="63" t="s">
        <v>161</v>
      </c>
      <c r="G115" s="282">
        <v>43550</v>
      </c>
      <c r="H115" s="282">
        <v>43730</v>
      </c>
      <c r="I115" s="664">
        <v>26479200</v>
      </c>
      <c r="J115" s="664">
        <v>3982561.47</v>
      </c>
      <c r="K115" s="663">
        <v>22496638.530000001</v>
      </c>
      <c r="L115" s="69"/>
    </row>
    <row r="116" spans="1:12" ht="39.950000000000003" customHeight="1">
      <c r="A116" s="61">
        <v>105</v>
      </c>
      <c r="B116" s="61" t="s">
        <v>175</v>
      </c>
      <c r="C116" s="63" t="s">
        <v>142</v>
      </c>
      <c r="D116" s="64" t="s">
        <v>162</v>
      </c>
      <c r="E116" s="61" t="s">
        <v>163</v>
      </c>
      <c r="F116" s="63" t="s">
        <v>152</v>
      </c>
      <c r="G116" s="282">
        <v>43598</v>
      </c>
      <c r="H116" s="282">
        <v>43808</v>
      </c>
      <c r="I116" s="663">
        <v>2285000</v>
      </c>
      <c r="J116" s="664">
        <v>0</v>
      </c>
      <c r="K116" s="663">
        <v>2285000</v>
      </c>
      <c r="L116" s="69"/>
    </row>
    <row r="117" spans="1:12" ht="39.950000000000003" customHeight="1">
      <c r="A117" s="61">
        <v>106</v>
      </c>
      <c r="B117" s="61" t="s">
        <v>175</v>
      </c>
      <c r="C117" s="63" t="s">
        <v>142</v>
      </c>
      <c r="D117" s="64" t="s">
        <v>164</v>
      </c>
      <c r="E117" s="63" t="s">
        <v>165</v>
      </c>
      <c r="F117" s="63" t="s">
        <v>155</v>
      </c>
      <c r="G117" s="282">
        <v>43276</v>
      </c>
      <c r="H117" s="282">
        <v>43501</v>
      </c>
      <c r="I117" s="665">
        <v>1498600</v>
      </c>
      <c r="J117" s="664">
        <v>782710.07</v>
      </c>
      <c r="K117" s="663">
        <v>715889.93</v>
      </c>
      <c r="L117" s="69"/>
    </row>
    <row r="118" spans="1:12" ht="39.950000000000003" customHeight="1">
      <c r="A118" s="61">
        <v>107</v>
      </c>
      <c r="B118" s="61" t="s">
        <v>175</v>
      </c>
      <c r="C118" s="63" t="s">
        <v>142</v>
      </c>
      <c r="D118" s="64" t="s">
        <v>166</v>
      </c>
      <c r="E118" s="63" t="s">
        <v>167</v>
      </c>
      <c r="F118" s="63" t="s">
        <v>152</v>
      </c>
      <c r="G118" s="282">
        <v>43122</v>
      </c>
      <c r="H118" s="282">
        <v>43674</v>
      </c>
      <c r="I118" s="665">
        <v>75567200</v>
      </c>
      <c r="J118" s="664">
        <v>0</v>
      </c>
      <c r="K118" s="663">
        <v>75567200</v>
      </c>
      <c r="L118" s="69"/>
    </row>
    <row r="119" spans="1:12" ht="39.950000000000003" customHeight="1">
      <c r="A119" s="61">
        <v>108</v>
      </c>
      <c r="B119" s="61" t="s">
        <v>175</v>
      </c>
      <c r="C119" s="63" t="s">
        <v>142</v>
      </c>
      <c r="D119" s="64" t="s">
        <v>168</v>
      </c>
      <c r="E119" s="63" t="s">
        <v>169</v>
      </c>
      <c r="F119" s="63" t="s">
        <v>152</v>
      </c>
      <c r="G119" s="282">
        <v>42636</v>
      </c>
      <c r="H119" s="282">
        <v>43773</v>
      </c>
      <c r="I119" s="665">
        <v>26550000</v>
      </c>
      <c r="J119" s="664">
        <v>5582759.9100000001</v>
      </c>
      <c r="K119" s="663">
        <v>20967240.09</v>
      </c>
      <c r="L119" s="69"/>
    </row>
    <row r="120" spans="1:12" ht="39.950000000000003" customHeight="1">
      <c r="A120" s="61">
        <v>109</v>
      </c>
      <c r="B120" s="61" t="s">
        <v>175</v>
      </c>
      <c r="C120" s="63" t="s">
        <v>142</v>
      </c>
      <c r="D120" s="64" t="s">
        <v>170</v>
      </c>
      <c r="E120" s="63" t="s">
        <v>167</v>
      </c>
      <c r="F120" s="63" t="s">
        <v>171</v>
      </c>
      <c r="G120" s="282">
        <v>42230</v>
      </c>
      <c r="H120" s="282">
        <v>43420</v>
      </c>
      <c r="I120" s="665">
        <v>14997000</v>
      </c>
      <c r="J120" s="664">
        <v>12991802.210000001</v>
      </c>
      <c r="K120" s="663">
        <v>2005197.79</v>
      </c>
      <c r="L120" s="69"/>
    </row>
    <row r="121" spans="1:12" ht="39.950000000000003" customHeight="1">
      <c r="A121" s="61">
        <v>110</v>
      </c>
      <c r="B121" s="61" t="s">
        <v>175</v>
      </c>
      <c r="C121" s="63" t="s">
        <v>142</v>
      </c>
      <c r="D121" s="64" t="s">
        <v>172</v>
      </c>
      <c r="E121" s="61" t="s">
        <v>129</v>
      </c>
      <c r="F121" s="63" t="s">
        <v>173</v>
      </c>
      <c r="G121" s="282">
        <v>43374</v>
      </c>
      <c r="H121" s="282">
        <v>43712</v>
      </c>
      <c r="I121" s="665">
        <v>1030000</v>
      </c>
      <c r="J121" s="664">
        <v>809543.01</v>
      </c>
      <c r="K121" s="663">
        <v>220456.99</v>
      </c>
      <c r="L121" s="69"/>
    </row>
    <row r="122" spans="1:12" ht="39.950000000000003" customHeight="1">
      <c r="A122" s="61">
        <v>111</v>
      </c>
      <c r="B122" s="61" t="s">
        <v>384</v>
      </c>
      <c r="C122" s="63" t="s">
        <v>142</v>
      </c>
      <c r="D122" s="244" t="s">
        <v>262</v>
      </c>
      <c r="E122" s="63" t="s">
        <v>45</v>
      </c>
      <c r="F122" s="237" t="s">
        <v>263</v>
      </c>
      <c r="G122" s="322">
        <v>2015</v>
      </c>
      <c r="H122" s="322">
        <v>2020</v>
      </c>
      <c r="I122" s="666">
        <v>16561300</v>
      </c>
      <c r="J122" s="652"/>
      <c r="K122" s="659">
        <v>5315000</v>
      </c>
      <c r="L122" s="69"/>
    </row>
    <row r="123" spans="1:12" ht="39.950000000000003" customHeight="1">
      <c r="A123" s="61">
        <v>112</v>
      </c>
      <c r="B123" s="61" t="s">
        <v>384</v>
      </c>
      <c r="C123" s="63" t="s">
        <v>142</v>
      </c>
      <c r="D123" s="244" t="s">
        <v>2412</v>
      </c>
      <c r="E123" s="63" t="s">
        <v>45</v>
      </c>
      <c r="F123" s="237" t="s">
        <v>264</v>
      </c>
      <c r="G123" s="322">
        <v>2015</v>
      </c>
      <c r="H123" s="322">
        <v>2019</v>
      </c>
      <c r="I123" s="666">
        <v>2587000</v>
      </c>
      <c r="J123" s="652">
        <v>2565064</v>
      </c>
      <c r="K123" s="659">
        <v>100000</v>
      </c>
      <c r="L123" s="69"/>
    </row>
    <row r="124" spans="1:12" ht="39.950000000000003" customHeight="1">
      <c r="A124" s="61">
        <v>113</v>
      </c>
      <c r="B124" s="61" t="s">
        <v>384</v>
      </c>
      <c r="C124" s="63" t="s">
        <v>142</v>
      </c>
      <c r="D124" s="324" t="s">
        <v>265</v>
      </c>
      <c r="E124" s="63" t="s">
        <v>45</v>
      </c>
      <c r="F124" s="325" t="s">
        <v>266</v>
      </c>
      <c r="G124" s="323">
        <v>2016</v>
      </c>
      <c r="H124" s="326">
        <v>202</v>
      </c>
      <c r="I124" s="667">
        <v>12555200</v>
      </c>
      <c r="J124" s="652">
        <v>4945013</v>
      </c>
      <c r="K124" s="659">
        <v>2511000</v>
      </c>
      <c r="L124" s="69"/>
    </row>
    <row r="125" spans="1:12" ht="39.950000000000003" customHeight="1">
      <c r="A125" s="61">
        <v>114</v>
      </c>
      <c r="B125" s="61" t="s">
        <v>384</v>
      </c>
      <c r="C125" s="63" t="s">
        <v>142</v>
      </c>
      <c r="D125" s="324" t="s">
        <v>267</v>
      </c>
      <c r="E125" s="63" t="s">
        <v>45</v>
      </c>
      <c r="F125" s="325" t="s">
        <v>268</v>
      </c>
      <c r="G125" s="323">
        <v>2016</v>
      </c>
      <c r="H125" s="326">
        <v>2019</v>
      </c>
      <c r="I125" s="667">
        <v>24237200</v>
      </c>
      <c r="J125" s="652">
        <v>10329725</v>
      </c>
      <c r="K125" s="659">
        <v>13014200</v>
      </c>
      <c r="L125" s="69"/>
    </row>
    <row r="126" spans="1:12" ht="39.950000000000003" customHeight="1">
      <c r="A126" s="61">
        <v>115</v>
      </c>
      <c r="B126" s="61" t="s">
        <v>384</v>
      </c>
      <c r="C126" s="63" t="s">
        <v>142</v>
      </c>
      <c r="D126" s="327" t="s">
        <v>269</v>
      </c>
      <c r="E126" s="63" t="s">
        <v>45</v>
      </c>
      <c r="F126" s="322" t="s">
        <v>270</v>
      </c>
      <c r="G126" s="328">
        <v>2017</v>
      </c>
      <c r="H126" s="328">
        <v>2020</v>
      </c>
      <c r="I126" s="668">
        <v>12466700</v>
      </c>
      <c r="J126" s="652">
        <v>9929397</v>
      </c>
      <c r="K126" s="659">
        <v>2431007</v>
      </c>
      <c r="L126" s="69"/>
    </row>
    <row r="127" spans="1:12" ht="39.950000000000003" customHeight="1">
      <c r="A127" s="61">
        <v>116</v>
      </c>
      <c r="B127" s="61" t="s">
        <v>384</v>
      </c>
      <c r="C127" s="63" t="s">
        <v>142</v>
      </c>
      <c r="D127" s="327" t="s">
        <v>271</v>
      </c>
      <c r="E127" s="322" t="s">
        <v>272</v>
      </c>
      <c r="F127" s="322" t="s">
        <v>273</v>
      </c>
      <c r="G127" s="322">
        <v>2012</v>
      </c>
      <c r="H127" s="322">
        <v>2016</v>
      </c>
      <c r="I127" s="668">
        <v>12500000</v>
      </c>
      <c r="J127" s="652"/>
      <c r="K127" s="659"/>
      <c r="L127" s="69"/>
    </row>
    <row r="128" spans="1:12" ht="39.950000000000003" customHeight="1">
      <c r="A128" s="61">
        <v>117</v>
      </c>
      <c r="B128" s="61" t="s">
        <v>384</v>
      </c>
      <c r="C128" s="63" t="s">
        <v>142</v>
      </c>
      <c r="D128" s="244" t="s">
        <v>274</v>
      </c>
      <c r="E128" s="63" t="s">
        <v>46</v>
      </c>
      <c r="F128" s="237" t="s">
        <v>264</v>
      </c>
      <c r="G128" s="322">
        <v>2015</v>
      </c>
      <c r="H128" s="322">
        <v>2021</v>
      </c>
      <c r="I128" s="666">
        <v>4200000</v>
      </c>
      <c r="J128" s="652"/>
      <c r="K128" s="659">
        <v>10000</v>
      </c>
      <c r="L128" s="69"/>
    </row>
    <row r="129" spans="1:12" ht="39.950000000000003" customHeight="1">
      <c r="A129" s="61">
        <v>118</v>
      </c>
      <c r="B129" s="61" t="s">
        <v>384</v>
      </c>
      <c r="C129" s="63" t="s">
        <v>142</v>
      </c>
      <c r="D129" s="327" t="s">
        <v>275</v>
      </c>
      <c r="E129" s="322" t="s">
        <v>276</v>
      </c>
      <c r="F129" s="322" t="s">
        <v>277</v>
      </c>
      <c r="G129" s="322">
        <v>2013</v>
      </c>
      <c r="H129" s="322">
        <v>2019</v>
      </c>
      <c r="I129" s="668">
        <v>10500000</v>
      </c>
      <c r="J129" s="652"/>
      <c r="K129" s="659"/>
      <c r="L129" s="69"/>
    </row>
    <row r="130" spans="1:12" ht="39.950000000000003" customHeight="1">
      <c r="A130" s="61">
        <v>119</v>
      </c>
      <c r="B130" s="61" t="s">
        <v>384</v>
      </c>
      <c r="C130" s="63" t="s">
        <v>142</v>
      </c>
      <c r="D130" s="244" t="s">
        <v>274</v>
      </c>
      <c r="E130" s="63" t="s">
        <v>46</v>
      </c>
      <c r="F130" s="237" t="s">
        <v>278</v>
      </c>
      <c r="G130" s="322">
        <v>2015</v>
      </c>
      <c r="H130" s="322">
        <v>2021</v>
      </c>
      <c r="I130" s="666">
        <v>4200000</v>
      </c>
      <c r="J130" s="652"/>
      <c r="K130" s="659">
        <v>10000</v>
      </c>
      <c r="L130" s="69"/>
    </row>
    <row r="131" spans="1:12" ht="39.950000000000003" customHeight="1">
      <c r="A131" s="61">
        <v>120</v>
      </c>
      <c r="B131" s="61" t="s">
        <v>384</v>
      </c>
      <c r="C131" s="63" t="s">
        <v>142</v>
      </c>
      <c r="D131" s="244" t="s">
        <v>269</v>
      </c>
      <c r="E131" s="63" t="s">
        <v>169</v>
      </c>
      <c r="F131" s="237" t="s">
        <v>264</v>
      </c>
      <c r="G131" s="322">
        <v>2015</v>
      </c>
      <c r="H131" s="322">
        <v>2021</v>
      </c>
      <c r="I131" s="666">
        <v>9050000</v>
      </c>
      <c r="J131" s="652"/>
      <c r="K131" s="659">
        <v>10000</v>
      </c>
      <c r="L131" s="69"/>
    </row>
    <row r="132" spans="1:12" ht="39.950000000000003" customHeight="1">
      <c r="A132" s="61">
        <v>121</v>
      </c>
      <c r="B132" s="61" t="s">
        <v>384</v>
      </c>
      <c r="C132" s="63" t="s">
        <v>142</v>
      </c>
      <c r="D132" s="244" t="s">
        <v>269</v>
      </c>
      <c r="E132" s="63" t="s">
        <v>169</v>
      </c>
      <c r="F132" s="237" t="s">
        <v>278</v>
      </c>
      <c r="G132" s="322">
        <v>2015</v>
      </c>
      <c r="H132" s="322">
        <v>2021</v>
      </c>
      <c r="I132" s="666">
        <v>9050000</v>
      </c>
      <c r="J132" s="652"/>
      <c r="K132" s="659">
        <v>10000</v>
      </c>
      <c r="L132" s="69"/>
    </row>
    <row r="133" spans="1:12" ht="39.950000000000003" customHeight="1">
      <c r="A133" s="61">
        <v>122</v>
      </c>
      <c r="B133" s="61" t="s">
        <v>384</v>
      </c>
      <c r="C133" s="63" t="s">
        <v>142</v>
      </c>
      <c r="D133" s="324" t="s">
        <v>279</v>
      </c>
      <c r="E133" s="63" t="s">
        <v>169</v>
      </c>
      <c r="F133" s="325" t="s">
        <v>280</v>
      </c>
      <c r="G133" s="323">
        <v>2016</v>
      </c>
      <c r="H133" s="326">
        <v>2019</v>
      </c>
      <c r="I133" s="667">
        <v>9967000</v>
      </c>
      <c r="J133" s="652">
        <v>8999444</v>
      </c>
      <c r="K133" s="659">
        <v>100000</v>
      </c>
      <c r="L133" s="69"/>
    </row>
    <row r="134" spans="1:12" ht="39.950000000000003" customHeight="1">
      <c r="A134" s="61">
        <v>123</v>
      </c>
      <c r="B134" s="61" t="s">
        <v>384</v>
      </c>
      <c r="C134" s="63" t="s">
        <v>142</v>
      </c>
      <c r="D134" s="244" t="s">
        <v>281</v>
      </c>
      <c r="E134" s="63" t="s">
        <v>169</v>
      </c>
      <c r="F134" s="237" t="s">
        <v>282</v>
      </c>
      <c r="G134" s="328">
        <v>2017</v>
      </c>
      <c r="H134" s="328">
        <v>2021</v>
      </c>
      <c r="I134" s="666">
        <v>15467128</v>
      </c>
      <c r="J134" s="652"/>
      <c r="K134" s="659">
        <v>10000</v>
      </c>
      <c r="L134" s="69"/>
    </row>
    <row r="135" spans="1:12" ht="39.950000000000003" customHeight="1">
      <c r="A135" s="61">
        <v>124</v>
      </c>
      <c r="B135" s="61" t="s">
        <v>384</v>
      </c>
      <c r="C135" s="63" t="s">
        <v>142</v>
      </c>
      <c r="D135" s="244" t="s">
        <v>283</v>
      </c>
      <c r="E135" s="63" t="s">
        <v>169</v>
      </c>
      <c r="F135" s="237" t="s">
        <v>282</v>
      </c>
      <c r="G135" s="328">
        <v>2018</v>
      </c>
      <c r="H135" s="328">
        <v>2021</v>
      </c>
      <c r="I135" s="667">
        <v>10000000</v>
      </c>
      <c r="J135" s="652"/>
      <c r="K135" s="659">
        <v>10000</v>
      </c>
      <c r="L135" s="69"/>
    </row>
    <row r="136" spans="1:12" ht="39.950000000000003" customHeight="1">
      <c r="A136" s="61">
        <v>125</v>
      </c>
      <c r="B136" s="61" t="s">
        <v>384</v>
      </c>
      <c r="C136" s="63" t="s">
        <v>142</v>
      </c>
      <c r="D136" s="327" t="s">
        <v>284</v>
      </c>
      <c r="E136" s="61" t="s">
        <v>163</v>
      </c>
      <c r="F136" s="322" t="s">
        <v>285</v>
      </c>
      <c r="G136" s="322">
        <v>2014</v>
      </c>
      <c r="H136" s="322">
        <v>2019</v>
      </c>
      <c r="I136" s="668">
        <v>14446300</v>
      </c>
      <c r="J136" s="652">
        <v>12868047</v>
      </c>
      <c r="K136" s="659">
        <v>4053362</v>
      </c>
      <c r="L136" s="69"/>
    </row>
    <row r="137" spans="1:12" ht="39.950000000000003" customHeight="1">
      <c r="A137" s="61">
        <v>126</v>
      </c>
      <c r="B137" s="61" t="s">
        <v>384</v>
      </c>
      <c r="C137" s="63" t="s">
        <v>142</v>
      </c>
      <c r="D137" s="327" t="s">
        <v>286</v>
      </c>
      <c r="E137" s="61" t="s">
        <v>163</v>
      </c>
      <c r="F137" s="322" t="s">
        <v>280</v>
      </c>
      <c r="G137" s="322">
        <v>2014</v>
      </c>
      <c r="H137" s="322">
        <v>2021</v>
      </c>
      <c r="I137" s="668">
        <v>10000000</v>
      </c>
      <c r="J137" s="652"/>
      <c r="K137" s="659">
        <v>10000</v>
      </c>
      <c r="L137" s="69"/>
    </row>
    <row r="138" spans="1:12" ht="39.950000000000003" customHeight="1">
      <c r="A138" s="61">
        <v>127</v>
      </c>
      <c r="B138" s="61" t="s">
        <v>384</v>
      </c>
      <c r="C138" s="63" t="s">
        <v>142</v>
      </c>
      <c r="D138" s="327" t="s">
        <v>287</v>
      </c>
      <c r="E138" s="342" t="s">
        <v>51</v>
      </c>
      <c r="F138" s="322" t="s">
        <v>280</v>
      </c>
      <c r="G138" s="322">
        <v>2013</v>
      </c>
      <c r="H138" s="322">
        <v>2019</v>
      </c>
      <c r="I138" s="668">
        <v>11000000</v>
      </c>
      <c r="J138" s="652">
        <v>11558644</v>
      </c>
      <c r="K138" s="659">
        <v>1312160</v>
      </c>
      <c r="L138" s="69"/>
    </row>
    <row r="139" spans="1:12" ht="39.950000000000003" customHeight="1">
      <c r="A139" s="61">
        <v>128</v>
      </c>
      <c r="B139" s="61" t="s">
        <v>384</v>
      </c>
      <c r="C139" s="63" t="s">
        <v>142</v>
      </c>
      <c r="D139" s="327" t="s">
        <v>289</v>
      </c>
      <c r="E139" s="342" t="s">
        <v>51</v>
      </c>
      <c r="F139" s="322" t="s">
        <v>280</v>
      </c>
      <c r="G139" s="322">
        <v>2013</v>
      </c>
      <c r="H139" s="322">
        <v>2016</v>
      </c>
      <c r="I139" s="668">
        <v>10000000</v>
      </c>
      <c r="J139" s="652">
        <v>8891383</v>
      </c>
      <c r="K139" s="659"/>
      <c r="L139" s="69"/>
    </row>
    <row r="140" spans="1:12" ht="39.950000000000003" customHeight="1">
      <c r="A140" s="61">
        <v>129</v>
      </c>
      <c r="B140" s="61" t="s">
        <v>384</v>
      </c>
      <c r="C140" s="63" t="s">
        <v>142</v>
      </c>
      <c r="D140" s="244" t="s">
        <v>290</v>
      </c>
      <c r="E140" s="342" t="s">
        <v>51</v>
      </c>
      <c r="F140" s="237" t="s">
        <v>273</v>
      </c>
      <c r="G140" s="322">
        <v>2015</v>
      </c>
      <c r="H140" s="322">
        <v>2020</v>
      </c>
      <c r="I140" s="666">
        <v>15232000</v>
      </c>
      <c r="J140" s="652"/>
      <c r="K140" s="659">
        <v>2589440</v>
      </c>
      <c r="L140" s="69"/>
    </row>
    <row r="141" spans="1:12" ht="39.950000000000003" customHeight="1">
      <c r="A141" s="61">
        <v>130</v>
      </c>
      <c r="B141" s="61" t="s">
        <v>384</v>
      </c>
      <c r="C141" s="63" t="s">
        <v>142</v>
      </c>
      <c r="D141" s="324" t="s">
        <v>291</v>
      </c>
      <c r="E141" s="342" t="s">
        <v>51</v>
      </c>
      <c r="F141" s="325" t="s">
        <v>292</v>
      </c>
      <c r="G141" s="323">
        <v>2016</v>
      </c>
      <c r="H141" s="322">
        <v>2021</v>
      </c>
      <c r="I141" s="667">
        <v>9600000</v>
      </c>
      <c r="J141" s="652"/>
      <c r="K141" s="659">
        <v>76800</v>
      </c>
      <c r="L141" s="69"/>
    </row>
    <row r="142" spans="1:12" ht="39.950000000000003" customHeight="1">
      <c r="A142" s="61">
        <v>131</v>
      </c>
      <c r="B142" s="61" t="s">
        <v>384</v>
      </c>
      <c r="C142" s="63" t="s">
        <v>142</v>
      </c>
      <c r="D142" s="244" t="s">
        <v>293</v>
      </c>
      <c r="E142" s="342" t="s">
        <v>51</v>
      </c>
      <c r="F142" s="237" t="s">
        <v>282</v>
      </c>
      <c r="G142" s="322">
        <v>2015</v>
      </c>
      <c r="H142" s="322">
        <v>2021</v>
      </c>
      <c r="I142" s="666">
        <v>10800000</v>
      </c>
      <c r="J142" s="652"/>
      <c r="K142" s="659">
        <v>10000</v>
      </c>
      <c r="L142" s="69"/>
    </row>
    <row r="143" spans="1:12" ht="39.950000000000003" customHeight="1">
      <c r="A143" s="61">
        <v>132</v>
      </c>
      <c r="B143" s="61" t="s">
        <v>384</v>
      </c>
      <c r="C143" s="63" t="s">
        <v>142</v>
      </c>
      <c r="D143" s="244" t="s">
        <v>293</v>
      </c>
      <c r="E143" s="63" t="s">
        <v>144</v>
      </c>
      <c r="F143" s="237" t="s">
        <v>273</v>
      </c>
      <c r="G143" s="322">
        <v>2015</v>
      </c>
      <c r="H143" s="322">
        <v>2021</v>
      </c>
      <c r="I143" s="666">
        <v>12000000</v>
      </c>
      <c r="J143" s="652"/>
      <c r="K143" s="659">
        <v>10000</v>
      </c>
      <c r="L143" s="69"/>
    </row>
    <row r="144" spans="1:12" ht="39.950000000000003" customHeight="1">
      <c r="A144" s="61">
        <v>133</v>
      </c>
      <c r="B144" s="61" t="s">
        <v>384</v>
      </c>
      <c r="C144" s="63" t="s">
        <v>142</v>
      </c>
      <c r="D144" s="244" t="s">
        <v>294</v>
      </c>
      <c r="E144" s="63" t="s">
        <v>144</v>
      </c>
      <c r="F144" s="237" t="s">
        <v>282</v>
      </c>
      <c r="G144" s="322">
        <v>2015</v>
      </c>
      <c r="H144" s="322">
        <v>2021</v>
      </c>
      <c r="I144" s="666">
        <v>10800000</v>
      </c>
      <c r="J144" s="652"/>
      <c r="K144" s="659">
        <v>10000</v>
      </c>
      <c r="L144" s="69"/>
    </row>
    <row r="145" spans="1:12" ht="39.950000000000003" customHeight="1">
      <c r="A145" s="61">
        <v>134</v>
      </c>
      <c r="B145" s="61" t="s">
        <v>384</v>
      </c>
      <c r="C145" s="63" t="s">
        <v>142</v>
      </c>
      <c r="D145" s="244" t="s">
        <v>281</v>
      </c>
      <c r="E145" s="63" t="s">
        <v>144</v>
      </c>
      <c r="F145" s="237" t="s">
        <v>285</v>
      </c>
      <c r="G145" s="322">
        <v>2015</v>
      </c>
      <c r="H145" s="322">
        <v>2021</v>
      </c>
      <c r="I145" s="666">
        <v>12600000</v>
      </c>
      <c r="J145" s="652"/>
      <c r="K145" s="659">
        <v>10000</v>
      </c>
      <c r="L145" s="69"/>
    </row>
    <row r="146" spans="1:12" ht="39.950000000000003" customHeight="1">
      <c r="A146" s="61">
        <v>135</v>
      </c>
      <c r="B146" s="61" t="s">
        <v>384</v>
      </c>
      <c r="C146" s="63" t="s">
        <v>142</v>
      </c>
      <c r="D146" s="244" t="s">
        <v>295</v>
      </c>
      <c r="E146" s="63" t="s">
        <v>144</v>
      </c>
      <c r="F146" s="237" t="s">
        <v>296</v>
      </c>
      <c r="G146" s="322">
        <v>2015</v>
      </c>
      <c r="H146" s="322">
        <v>2021</v>
      </c>
      <c r="I146" s="666">
        <v>13200000</v>
      </c>
      <c r="J146" s="652"/>
      <c r="K146" s="659">
        <v>10000</v>
      </c>
      <c r="L146" s="69"/>
    </row>
    <row r="147" spans="1:12" ht="39.950000000000003" customHeight="1">
      <c r="A147" s="61">
        <v>136</v>
      </c>
      <c r="B147" s="61" t="s">
        <v>384</v>
      </c>
      <c r="C147" s="63" t="s">
        <v>142</v>
      </c>
      <c r="D147" s="244" t="s">
        <v>281</v>
      </c>
      <c r="E147" s="63" t="s">
        <v>144</v>
      </c>
      <c r="F147" s="237" t="s">
        <v>273</v>
      </c>
      <c r="G147" s="323">
        <v>2016</v>
      </c>
      <c r="H147" s="326">
        <v>2021</v>
      </c>
      <c r="I147" s="667">
        <v>10680000</v>
      </c>
      <c r="J147" s="652"/>
      <c r="K147" s="659">
        <v>680000</v>
      </c>
      <c r="L147" s="69"/>
    </row>
    <row r="148" spans="1:12" ht="39.950000000000003" customHeight="1">
      <c r="A148" s="61">
        <v>137</v>
      </c>
      <c r="B148" s="61" t="s">
        <v>384</v>
      </c>
      <c r="C148" s="63" t="s">
        <v>142</v>
      </c>
      <c r="D148" s="244" t="s">
        <v>297</v>
      </c>
      <c r="E148" s="63" t="s">
        <v>144</v>
      </c>
      <c r="F148" s="237" t="s">
        <v>282</v>
      </c>
      <c r="G148" s="323">
        <v>2016</v>
      </c>
      <c r="H148" s="326">
        <v>2021</v>
      </c>
      <c r="I148" s="667">
        <v>10800000</v>
      </c>
      <c r="J148" s="652"/>
      <c r="K148" s="659">
        <v>10000</v>
      </c>
      <c r="L148" s="69"/>
    </row>
    <row r="149" spans="1:12" ht="39.950000000000003" customHeight="1">
      <c r="A149" s="61">
        <v>138</v>
      </c>
      <c r="B149" s="61" t="s">
        <v>384</v>
      </c>
      <c r="C149" s="63" t="s">
        <v>142</v>
      </c>
      <c r="D149" s="327" t="s">
        <v>298</v>
      </c>
      <c r="E149" s="63" t="s">
        <v>2325</v>
      </c>
      <c r="F149" s="322" t="s">
        <v>300</v>
      </c>
      <c r="G149" s="322">
        <v>2014</v>
      </c>
      <c r="H149" s="322">
        <v>2021</v>
      </c>
      <c r="I149" s="668">
        <v>22200000</v>
      </c>
      <c r="J149" s="652">
        <v>15000</v>
      </c>
      <c r="K149" s="659">
        <v>10000</v>
      </c>
      <c r="L149" s="69"/>
    </row>
    <row r="150" spans="1:12" ht="39.950000000000003" customHeight="1">
      <c r="A150" s="61">
        <v>139</v>
      </c>
      <c r="B150" s="61" t="s">
        <v>384</v>
      </c>
      <c r="C150" s="63" t="s">
        <v>142</v>
      </c>
      <c r="D150" s="324" t="s">
        <v>301</v>
      </c>
      <c r="E150" s="322" t="s">
        <v>302</v>
      </c>
      <c r="F150" s="237" t="s">
        <v>264</v>
      </c>
      <c r="G150" s="322">
        <v>2015</v>
      </c>
      <c r="H150" s="322">
        <v>2021</v>
      </c>
      <c r="I150" s="666">
        <v>6000000</v>
      </c>
      <c r="J150" s="652"/>
      <c r="K150" s="659">
        <v>10000</v>
      </c>
      <c r="L150" s="69"/>
    </row>
    <row r="151" spans="1:12" ht="39.950000000000003" customHeight="1">
      <c r="A151" s="61">
        <v>140</v>
      </c>
      <c r="B151" s="61" t="s">
        <v>384</v>
      </c>
      <c r="C151" s="63" t="s">
        <v>142</v>
      </c>
      <c r="D151" s="327" t="s">
        <v>303</v>
      </c>
      <c r="E151" s="322" t="s">
        <v>302</v>
      </c>
      <c r="F151" s="322" t="s">
        <v>304</v>
      </c>
      <c r="G151" s="322">
        <v>2014</v>
      </c>
      <c r="H151" s="322">
        <v>2021</v>
      </c>
      <c r="I151" s="668">
        <v>20000000</v>
      </c>
      <c r="J151" s="652"/>
      <c r="K151" s="659">
        <v>10000</v>
      </c>
      <c r="L151" s="69"/>
    </row>
    <row r="152" spans="1:12" ht="39.950000000000003" customHeight="1">
      <c r="A152" s="61">
        <v>141</v>
      </c>
      <c r="B152" s="61" t="s">
        <v>384</v>
      </c>
      <c r="C152" s="63" t="s">
        <v>142</v>
      </c>
      <c r="D152" s="327" t="s">
        <v>305</v>
      </c>
      <c r="E152" s="322" t="s">
        <v>302</v>
      </c>
      <c r="F152" s="322" t="s">
        <v>280</v>
      </c>
      <c r="G152" s="322">
        <v>2014</v>
      </c>
      <c r="H152" s="322">
        <v>2019</v>
      </c>
      <c r="I152" s="668">
        <v>9000000</v>
      </c>
      <c r="J152" s="652">
        <v>4977707</v>
      </c>
      <c r="K152" s="659">
        <v>8559083</v>
      </c>
      <c r="L152" s="69"/>
    </row>
    <row r="153" spans="1:12" ht="39.950000000000003" customHeight="1">
      <c r="A153" s="61">
        <v>142</v>
      </c>
      <c r="B153" s="61" t="s">
        <v>384</v>
      </c>
      <c r="C153" s="63" t="s">
        <v>142</v>
      </c>
      <c r="D153" s="244" t="s">
        <v>306</v>
      </c>
      <c r="E153" s="322" t="s">
        <v>302</v>
      </c>
      <c r="F153" s="237" t="s">
        <v>282</v>
      </c>
      <c r="G153" s="322">
        <v>2015</v>
      </c>
      <c r="H153" s="322">
        <v>2019</v>
      </c>
      <c r="I153" s="666">
        <v>8543200</v>
      </c>
      <c r="J153" s="652">
        <v>2664964</v>
      </c>
      <c r="K153" s="659">
        <v>2648700</v>
      </c>
      <c r="L153" s="69"/>
    </row>
    <row r="154" spans="1:12" ht="39.950000000000003" customHeight="1">
      <c r="A154" s="61">
        <v>143</v>
      </c>
      <c r="B154" s="61" t="s">
        <v>384</v>
      </c>
      <c r="C154" s="63" t="s">
        <v>142</v>
      </c>
      <c r="D154" s="244" t="s">
        <v>307</v>
      </c>
      <c r="E154" s="322" t="s">
        <v>302</v>
      </c>
      <c r="F154" s="237" t="s">
        <v>308</v>
      </c>
      <c r="G154" s="322">
        <v>2015</v>
      </c>
      <c r="H154" s="322">
        <v>2019</v>
      </c>
      <c r="I154" s="666">
        <v>4425000</v>
      </c>
      <c r="J154" s="652">
        <v>4429861</v>
      </c>
      <c r="K154" s="659">
        <v>100000</v>
      </c>
      <c r="L154" s="69"/>
    </row>
    <row r="155" spans="1:12" ht="39.950000000000003" customHeight="1">
      <c r="A155" s="61">
        <v>144</v>
      </c>
      <c r="B155" s="61" t="s">
        <v>384</v>
      </c>
      <c r="C155" s="63" t="s">
        <v>142</v>
      </c>
      <c r="D155" s="244" t="s">
        <v>274</v>
      </c>
      <c r="E155" s="63" t="s">
        <v>46</v>
      </c>
      <c r="F155" s="237" t="s">
        <v>278</v>
      </c>
      <c r="G155" s="322">
        <v>2015</v>
      </c>
      <c r="H155" s="322">
        <v>2021</v>
      </c>
      <c r="I155" s="666">
        <v>4200000</v>
      </c>
      <c r="J155" s="652"/>
      <c r="K155" s="659">
        <v>10000</v>
      </c>
      <c r="L155" s="69"/>
    </row>
    <row r="156" spans="1:12" ht="39.950000000000003" customHeight="1">
      <c r="A156" s="61">
        <v>145</v>
      </c>
      <c r="B156" s="61" t="s">
        <v>384</v>
      </c>
      <c r="C156" s="63" t="s">
        <v>142</v>
      </c>
      <c r="D156" s="244" t="s">
        <v>309</v>
      </c>
      <c r="E156" s="322" t="s">
        <v>302</v>
      </c>
      <c r="F156" s="237" t="s">
        <v>310</v>
      </c>
      <c r="G156" s="328">
        <v>2017</v>
      </c>
      <c r="H156" s="328">
        <v>2021</v>
      </c>
      <c r="I156" s="666">
        <v>6600000</v>
      </c>
      <c r="J156" s="652"/>
      <c r="K156" s="659">
        <v>52800</v>
      </c>
      <c r="L156" s="69"/>
    </row>
    <row r="157" spans="1:12" ht="39.950000000000003" customHeight="1">
      <c r="A157" s="61">
        <v>146</v>
      </c>
      <c r="B157" s="61" t="s">
        <v>384</v>
      </c>
      <c r="C157" s="63" t="s">
        <v>142</v>
      </c>
      <c r="D157" s="244" t="s">
        <v>311</v>
      </c>
      <c r="E157" s="237" t="s">
        <v>312</v>
      </c>
      <c r="F157" s="237" t="s">
        <v>313</v>
      </c>
      <c r="G157" s="322">
        <v>2015</v>
      </c>
      <c r="H157" s="322">
        <v>2021</v>
      </c>
      <c r="I157" s="666">
        <v>15000000</v>
      </c>
      <c r="J157" s="652"/>
      <c r="K157" s="659">
        <v>10000</v>
      </c>
      <c r="L157" s="69"/>
    </row>
    <row r="158" spans="1:12" ht="39.950000000000003" customHeight="1">
      <c r="A158" s="61">
        <v>147</v>
      </c>
      <c r="B158" s="61" t="s">
        <v>384</v>
      </c>
      <c r="C158" s="63" t="s">
        <v>142</v>
      </c>
      <c r="D158" s="324" t="s">
        <v>281</v>
      </c>
      <c r="E158" s="63" t="s">
        <v>165</v>
      </c>
      <c r="F158" s="325" t="s">
        <v>314</v>
      </c>
      <c r="G158" s="323">
        <v>2016</v>
      </c>
      <c r="H158" s="322">
        <v>2021</v>
      </c>
      <c r="I158" s="667">
        <v>22200000</v>
      </c>
      <c r="J158" s="652"/>
      <c r="K158" s="659">
        <v>10000</v>
      </c>
      <c r="L158" s="69"/>
    </row>
    <row r="159" spans="1:12" ht="39.950000000000003" customHeight="1">
      <c r="A159" s="61">
        <v>148</v>
      </c>
      <c r="B159" s="61" t="s">
        <v>384</v>
      </c>
      <c r="C159" s="63" t="s">
        <v>142</v>
      </c>
      <c r="D159" s="327" t="s">
        <v>269</v>
      </c>
      <c r="E159" s="63" t="s">
        <v>165</v>
      </c>
      <c r="F159" s="322" t="s">
        <v>315</v>
      </c>
      <c r="G159" s="328">
        <v>2017</v>
      </c>
      <c r="H159" s="328">
        <v>2021</v>
      </c>
      <c r="I159" s="668">
        <v>18000000</v>
      </c>
      <c r="J159" s="652"/>
      <c r="K159" s="659">
        <v>10000</v>
      </c>
      <c r="L159" s="69"/>
    </row>
    <row r="160" spans="1:12" ht="39.950000000000003" customHeight="1">
      <c r="A160" s="61">
        <v>149</v>
      </c>
      <c r="B160" s="61" t="s">
        <v>384</v>
      </c>
      <c r="C160" s="63" t="s">
        <v>142</v>
      </c>
      <c r="D160" s="327" t="s">
        <v>316</v>
      </c>
      <c r="E160" s="331" t="s">
        <v>419</v>
      </c>
      <c r="F160" s="322" t="s">
        <v>292</v>
      </c>
      <c r="G160" s="322">
        <v>2014</v>
      </c>
      <c r="H160" s="322">
        <v>2021</v>
      </c>
      <c r="I160" s="668">
        <v>11650000</v>
      </c>
      <c r="J160" s="652"/>
      <c r="K160" s="659">
        <v>10000</v>
      </c>
      <c r="L160" s="69"/>
    </row>
    <row r="161" spans="1:12" ht="39.950000000000003" customHeight="1">
      <c r="A161" s="61">
        <v>150</v>
      </c>
      <c r="B161" s="61" t="s">
        <v>384</v>
      </c>
      <c r="C161" s="63" t="s">
        <v>142</v>
      </c>
      <c r="D161" s="244" t="s">
        <v>317</v>
      </c>
      <c r="E161" s="63" t="s">
        <v>46</v>
      </c>
      <c r="F161" s="325" t="s">
        <v>318</v>
      </c>
      <c r="G161" s="323">
        <v>2016</v>
      </c>
      <c r="H161" s="322">
        <v>2021</v>
      </c>
      <c r="I161" s="667">
        <v>21000000</v>
      </c>
      <c r="J161" s="652"/>
      <c r="K161" s="659">
        <v>2506847</v>
      </c>
      <c r="L161" s="69"/>
    </row>
    <row r="162" spans="1:12" ht="39.950000000000003" customHeight="1">
      <c r="A162" s="61">
        <v>151</v>
      </c>
      <c r="B162" s="61" t="s">
        <v>384</v>
      </c>
      <c r="C162" s="63" t="s">
        <v>142</v>
      </c>
      <c r="D162" s="327" t="s">
        <v>319</v>
      </c>
      <c r="E162" s="63" t="s">
        <v>46</v>
      </c>
      <c r="F162" s="322" t="s">
        <v>320</v>
      </c>
      <c r="G162" s="322">
        <v>2013</v>
      </c>
      <c r="H162" s="322">
        <v>2019</v>
      </c>
      <c r="I162" s="668">
        <v>4000000</v>
      </c>
      <c r="J162" s="652"/>
      <c r="K162" s="659">
        <v>4000000</v>
      </c>
      <c r="L162" s="69"/>
    </row>
    <row r="163" spans="1:12" ht="39.950000000000003" customHeight="1">
      <c r="A163" s="61">
        <v>152</v>
      </c>
      <c r="B163" s="61" t="s">
        <v>384</v>
      </c>
      <c r="C163" s="63" t="s">
        <v>142</v>
      </c>
      <c r="D163" s="327" t="s">
        <v>321</v>
      </c>
      <c r="E163" s="63" t="s">
        <v>46</v>
      </c>
      <c r="F163" s="322" t="s">
        <v>285</v>
      </c>
      <c r="G163" s="322">
        <v>2014</v>
      </c>
      <c r="H163" s="322">
        <v>2019</v>
      </c>
      <c r="I163" s="668">
        <v>20000000</v>
      </c>
      <c r="J163" s="652">
        <v>10584449</v>
      </c>
      <c r="K163" s="659">
        <v>1911000</v>
      </c>
      <c r="L163" s="69"/>
    </row>
    <row r="164" spans="1:12" ht="39.950000000000003" customHeight="1">
      <c r="A164" s="61">
        <v>153</v>
      </c>
      <c r="B164" s="61" t="s">
        <v>384</v>
      </c>
      <c r="C164" s="63" t="s">
        <v>142</v>
      </c>
      <c r="D164" s="324" t="s">
        <v>322</v>
      </c>
      <c r="E164" s="61" t="s">
        <v>129</v>
      </c>
      <c r="F164" s="237" t="s">
        <v>278</v>
      </c>
      <c r="G164" s="322">
        <v>2015</v>
      </c>
      <c r="H164" s="322">
        <v>2021</v>
      </c>
      <c r="I164" s="666">
        <v>4500000</v>
      </c>
      <c r="J164" s="652"/>
      <c r="K164" s="659">
        <v>10000</v>
      </c>
      <c r="L164" s="69"/>
    </row>
    <row r="165" spans="1:12" ht="39.950000000000003" customHeight="1">
      <c r="A165" s="61">
        <v>154</v>
      </c>
      <c r="B165" s="61" t="s">
        <v>384</v>
      </c>
      <c r="C165" s="63" t="s">
        <v>142</v>
      </c>
      <c r="D165" s="324" t="s">
        <v>323</v>
      </c>
      <c r="E165" s="61" t="s">
        <v>129</v>
      </c>
      <c r="F165" s="237" t="s">
        <v>310</v>
      </c>
      <c r="G165" s="322">
        <v>2018</v>
      </c>
      <c r="H165" s="322">
        <v>2021</v>
      </c>
      <c r="I165" s="666">
        <v>5500000</v>
      </c>
      <c r="J165" s="652"/>
      <c r="K165" s="659">
        <v>10000</v>
      </c>
      <c r="L165" s="69"/>
    </row>
    <row r="166" spans="1:12" ht="63.75">
      <c r="A166" s="61">
        <v>155</v>
      </c>
      <c r="B166" s="61" t="s">
        <v>384</v>
      </c>
      <c r="C166" s="63" t="s">
        <v>142</v>
      </c>
      <c r="D166" s="327" t="s">
        <v>324</v>
      </c>
      <c r="E166" s="63" t="s">
        <v>325</v>
      </c>
      <c r="F166" s="237" t="s">
        <v>326</v>
      </c>
      <c r="G166" s="322">
        <v>2013</v>
      </c>
      <c r="H166" s="322">
        <v>2018</v>
      </c>
      <c r="I166" s="668">
        <v>33792000</v>
      </c>
      <c r="J166" s="652">
        <v>44161760</v>
      </c>
      <c r="K166" s="659"/>
      <c r="L166" s="69"/>
    </row>
    <row r="167" spans="1:12">
      <c r="A167" s="61">
        <v>156</v>
      </c>
      <c r="B167" s="61" t="s">
        <v>384</v>
      </c>
      <c r="C167" s="63" t="s">
        <v>142</v>
      </c>
      <c r="D167" s="327" t="s">
        <v>327</v>
      </c>
      <c r="E167" s="63" t="s">
        <v>325</v>
      </c>
      <c r="F167" s="322" t="s">
        <v>280</v>
      </c>
      <c r="G167" s="322">
        <v>2013</v>
      </c>
      <c r="H167" s="322">
        <v>2019</v>
      </c>
      <c r="I167" s="668">
        <v>10500000</v>
      </c>
      <c r="J167" s="652"/>
      <c r="K167" s="659">
        <v>11991150</v>
      </c>
      <c r="L167" s="69"/>
    </row>
    <row r="168" spans="1:12">
      <c r="A168" s="61">
        <v>157</v>
      </c>
      <c r="B168" s="61" t="s">
        <v>384</v>
      </c>
      <c r="C168" s="63" t="s">
        <v>142</v>
      </c>
      <c r="D168" s="327" t="s">
        <v>323</v>
      </c>
      <c r="E168" s="63" t="s">
        <v>325</v>
      </c>
      <c r="F168" s="322" t="s">
        <v>328</v>
      </c>
      <c r="G168" s="322">
        <v>2014</v>
      </c>
      <c r="H168" s="322">
        <v>2021</v>
      </c>
      <c r="I168" s="668">
        <v>9000000</v>
      </c>
      <c r="J168" s="652"/>
      <c r="K168" s="659">
        <v>10000</v>
      </c>
      <c r="L168" s="69"/>
    </row>
    <row r="169" spans="1:12" ht="39.950000000000003" customHeight="1">
      <c r="A169" s="61">
        <v>158</v>
      </c>
      <c r="B169" s="61" t="s">
        <v>384</v>
      </c>
      <c r="C169" s="63" t="s">
        <v>142</v>
      </c>
      <c r="D169" s="244" t="s">
        <v>329</v>
      </c>
      <c r="E169" s="63" t="s">
        <v>325</v>
      </c>
      <c r="F169" s="237" t="s">
        <v>330</v>
      </c>
      <c r="G169" s="322">
        <v>2015</v>
      </c>
      <c r="H169" s="322">
        <v>2019</v>
      </c>
      <c r="I169" s="666">
        <v>19700210</v>
      </c>
      <c r="J169" s="652">
        <v>21252692</v>
      </c>
      <c r="K169" s="659">
        <v>4072210</v>
      </c>
      <c r="L169" s="69"/>
    </row>
    <row r="170" spans="1:12" ht="39.950000000000003" customHeight="1">
      <c r="A170" s="61">
        <v>159</v>
      </c>
      <c r="B170" s="61" t="s">
        <v>384</v>
      </c>
      <c r="C170" s="63" t="s">
        <v>142</v>
      </c>
      <c r="D170" s="244" t="s">
        <v>306</v>
      </c>
      <c r="E170" s="63" t="s">
        <v>325</v>
      </c>
      <c r="F170" s="237" t="s">
        <v>273</v>
      </c>
      <c r="G170" s="322">
        <v>2015</v>
      </c>
      <c r="H170" s="322">
        <v>2019</v>
      </c>
      <c r="I170" s="666">
        <v>14777000</v>
      </c>
      <c r="J170" s="652">
        <v>15222135</v>
      </c>
      <c r="K170" s="659">
        <v>100000</v>
      </c>
      <c r="L170" s="69"/>
    </row>
    <row r="171" spans="1:12" ht="39.950000000000003" customHeight="1">
      <c r="A171" s="61">
        <v>160</v>
      </c>
      <c r="B171" s="61" t="s">
        <v>384</v>
      </c>
      <c r="C171" s="63" t="s">
        <v>142</v>
      </c>
      <c r="D171" s="244" t="s">
        <v>295</v>
      </c>
      <c r="E171" s="63" t="s">
        <v>325</v>
      </c>
      <c r="F171" s="237" t="s">
        <v>296</v>
      </c>
      <c r="G171" s="322">
        <v>2015</v>
      </c>
      <c r="H171" s="322">
        <v>2017</v>
      </c>
      <c r="I171" s="666">
        <v>12523000</v>
      </c>
      <c r="J171" s="652">
        <v>8286295</v>
      </c>
      <c r="K171" s="659">
        <v>200000</v>
      </c>
      <c r="L171" s="69"/>
    </row>
    <row r="172" spans="1:12" ht="39.950000000000003" customHeight="1">
      <c r="A172" s="61">
        <v>161</v>
      </c>
      <c r="B172" s="61" t="s">
        <v>384</v>
      </c>
      <c r="C172" s="63" t="s">
        <v>142</v>
      </c>
      <c r="D172" s="244" t="s">
        <v>309</v>
      </c>
      <c r="E172" s="63" t="s">
        <v>325</v>
      </c>
      <c r="F172" s="237" t="s">
        <v>328</v>
      </c>
      <c r="G172" s="322">
        <v>2015</v>
      </c>
      <c r="H172" s="322">
        <v>2018</v>
      </c>
      <c r="I172" s="666">
        <v>7338629</v>
      </c>
      <c r="J172" s="652">
        <v>4014307</v>
      </c>
      <c r="K172" s="659">
        <v>2654629</v>
      </c>
      <c r="L172" s="69"/>
    </row>
    <row r="173" spans="1:12" ht="39.950000000000003" customHeight="1">
      <c r="A173" s="61">
        <v>162</v>
      </c>
      <c r="B173" s="61" t="s">
        <v>384</v>
      </c>
      <c r="C173" s="63" t="s">
        <v>142</v>
      </c>
      <c r="D173" s="244" t="s">
        <v>331</v>
      </c>
      <c r="E173" s="237" t="s">
        <v>332</v>
      </c>
      <c r="F173" s="237" t="s">
        <v>282</v>
      </c>
      <c r="G173" s="322">
        <v>2015</v>
      </c>
      <c r="H173" s="322">
        <v>2018</v>
      </c>
      <c r="I173" s="666">
        <v>9000000</v>
      </c>
      <c r="J173" s="652">
        <v>9612413</v>
      </c>
      <c r="K173" s="659"/>
      <c r="L173" s="69"/>
    </row>
    <row r="174" spans="1:12" ht="39.950000000000003" customHeight="1">
      <c r="A174" s="61">
        <v>163</v>
      </c>
      <c r="B174" s="61" t="s">
        <v>384</v>
      </c>
      <c r="C174" s="63" t="s">
        <v>142</v>
      </c>
      <c r="D174" s="327" t="s">
        <v>289</v>
      </c>
      <c r="E174" s="63" t="s">
        <v>2328</v>
      </c>
      <c r="F174" s="322" t="s">
        <v>282</v>
      </c>
      <c r="G174" s="322">
        <v>2010</v>
      </c>
      <c r="H174" s="322">
        <v>2021</v>
      </c>
      <c r="I174" s="668">
        <v>14000000</v>
      </c>
      <c r="J174" s="652"/>
      <c r="K174" s="659">
        <v>10000</v>
      </c>
      <c r="L174" s="69"/>
    </row>
    <row r="175" spans="1:12" ht="39.950000000000003" customHeight="1">
      <c r="A175" s="61">
        <v>164</v>
      </c>
      <c r="B175" s="61" t="s">
        <v>384</v>
      </c>
      <c r="C175" s="63" t="s">
        <v>142</v>
      </c>
      <c r="D175" s="327" t="s">
        <v>334</v>
      </c>
      <c r="E175" s="63" t="s">
        <v>2328</v>
      </c>
      <c r="F175" s="322" t="s">
        <v>335</v>
      </c>
      <c r="G175" s="322">
        <v>2011</v>
      </c>
      <c r="H175" s="322">
        <v>2019</v>
      </c>
      <c r="I175" s="668">
        <v>23204700</v>
      </c>
      <c r="J175" s="652">
        <v>1162758</v>
      </c>
      <c r="K175" s="659">
        <v>4704700</v>
      </c>
      <c r="L175" s="69"/>
    </row>
    <row r="176" spans="1:12" ht="39.950000000000003" customHeight="1">
      <c r="A176" s="61">
        <v>165</v>
      </c>
      <c r="B176" s="61" t="s">
        <v>384</v>
      </c>
      <c r="C176" s="63" t="s">
        <v>142</v>
      </c>
      <c r="D176" s="327" t="s">
        <v>306</v>
      </c>
      <c r="E176" s="63" t="s">
        <v>2328</v>
      </c>
      <c r="F176" s="322" t="s">
        <v>282</v>
      </c>
      <c r="G176" s="322">
        <v>2012</v>
      </c>
      <c r="H176" s="322">
        <v>2021</v>
      </c>
      <c r="I176" s="668">
        <v>14000000</v>
      </c>
      <c r="J176" s="652"/>
      <c r="K176" s="659">
        <v>10000</v>
      </c>
      <c r="L176" s="69"/>
    </row>
    <row r="177" spans="1:12" ht="39.950000000000003" customHeight="1">
      <c r="A177" s="61">
        <v>166</v>
      </c>
      <c r="B177" s="61" t="s">
        <v>384</v>
      </c>
      <c r="C177" s="63" t="s">
        <v>142</v>
      </c>
      <c r="D177" s="327" t="s">
        <v>336</v>
      </c>
      <c r="E177" s="63" t="s">
        <v>2328</v>
      </c>
      <c r="F177" s="322" t="s">
        <v>337</v>
      </c>
      <c r="G177" s="322">
        <v>2014</v>
      </c>
      <c r="H177" s="322">
        <v>2019</v>
      </c>
      <c r="I177" s="668">
        <v>16807920</v>
      </c>
      <c r="J177" s="652">
        <v>19313236</v>
      </c>
      <c r="K177" s="659">
        <v>1886920</v>
      </c>
      <c r="L177" s="69"/>
    </row>
    <row r="178" spans="1:12" ht="39.950000000000003" customHeight="1">
      <c r="A178" s="61">
        <v>167</v>
      </c>
      <c r="B178" s="61" t="s">
        <v>384</v>
      </c>
      <c r="C178" s="63" t="s">
        <v>142</v>
      </c>
      <c r="D178" s="324" t="s">
        <v>338</v>
      </c>
      <c r="E178" s="63" t="s">
        <v>2328</v>
      </c>
      <c r="F178" s="322" t="s">
        <v>339</v>
      </c>
      <c r="G178" s="322">
        <v>2014</v>
      </c>
      <c r="H178" s="322">
        <v>2019</v>
      </c>
      <c r="I178" s="668">
        <v>10647402</v>
      </c>
      <c r="J178" s="652">
        <v>8986175</v>
      </c>
      <c r="K178" s="659">
        <v>2324902</v>
      </c>
      <c r="L178" s="69"/>
    </row>
    <row r="179" spans="1:12" ht="39.950000000000003" customHeight="1">
      <c r="A179" s="61">
        <v>168</v>
      </c>
      <c r="B179" s="61" t="s">
        <v>384</v>
      </c>
      <c r="C179" s="63" t="s">
        <v>142</v>
      </c>
      <c r="D179" s="327" t="s">
        <v>340</v>
      </c>
      <c r="E179" s="63" t="s">
        <v>2328</v>
      </c>
      <c r="F179" s="322" t="s">
        <v>341</v>
      </c>
      <c r="G179" s="322">
        <v>2014</v>
      </c>
      <c r="H179" s="322">
        <v>2021</v>
      </c>
      <c r="I179" s="668">
        <v>13789390</v>
      </c>
      <c r="J179" s="652"/>
      <c r="K179" s="659">
        <v>10000</v>
      </c>
      <c r="L179" s="69"/>
    </row>
    <row r="180" spans="1:12" ht="39.950000000000003" customHeight="1">
      <c r="A180" s="61">
        <v>169</v>
      </c>
      <c r="B180" s="61" t="s">
        <v>384</v>
      </c>
      <c r="C180" s="63" t="s">
        <v>142</v>
      </c>
      <c r="D180" s="327" t="s">
        <v>342</v>
      </c>
      <c r="E180" s="63" t="s">
        <v>2328</v>
      </c>
      <c r="F180" s="322" t="s">
        <v>343</v>
      </c>
      <c r="G180" s="322">
        <v>2013</v>
      </c>
      <c r="H180" s="322">
        <v>2021</v>
      </c>
      <c r="I180" s="668">
        <v>15000000</v>
      </c>
      <c r="J180" s="652">
        <v>153400</v>
      </c>
      <c r="K180" s="659">
        <v>10000</v>
      </c>
      <c r="L180" s="69"/>
    </row>
    <row r="181" spans="1:12" ht="39.950000000000003" customHeight="1">
      <c r="A181" s="61">
        <v>170</v>
      </c>
      <c r="B181" s="61" t="s">
        <v>384</v>
      </c>
      <c r="C181" s="63" t="s">
        <v>142</v>
      </c>
      <c r="D181" s="324" t="s">
        <v>344</v>
      </c>
      <c r="E181" s="63" t="s">
        <v>2328</v>
      </c>
      <c r="F181" s="237" t="s">
        <v>264</v>
      </c>
      <c r="G181" s="322">
        <v>2015</v>
      </c>
      <c r="H181" s="322">
        <v>2019</v>
      </c>
      <c r="I181" s="666">
        <v>5200000</v>
      </c>
      <c r="J181" s="652">
        <v>5680320</v>
      </c>
      <c r="K181" s="659"/>
      <c r="L181" s="69"/>
    </row>
    <row r="182" spans="1:12" ht="39.950000000000003" customHeight="1">
      <c r="A182" s="61">
        <v>171</v>
      </c>
      <c r="B182" s="61" t="s">
        <v>384</v>
      </c>
      <c r="C182" s="63" t="s">
        <v>142</v>
      </c>
      <c r="D182" s="330" t="s">
        <v>345</v>
      </c>
      <c r="E182" s="63" t="s">
        <v>2328</v>
      </c>
      <c r="F182" s="325" t="s">
        <v>278</v>
      </c>
      <c r="G182" s="323">
        <v>2016</v>
      </c>
      <c r="H182" s="326">
        <v>2021</v>
      </c>
      <c r="I182" s="667">
        <v>5500000</v>
      </c>
      <c r="J182" s="652"/>
      <c r="K182" s="659">
        <v>10000</v>
      </c>
      <c r="L182" s="69"/>
    </row>
    <row r="183" spans="1:12" ht="39.950000000000003" customHeight="1">
      <c r="A183" s="61">
        <v>172</v>
      </c>
      <c r="B183" s="61" t="s">
        <v>384</v>
      </c>
      <c r="C183" s="63" t="s">
        <v>142</v>
      </c>
      <c r="D183" s="244" t="s">
        <v>295</v>
      </c>
      <c r="E183" s="237" t="s">
        <v>2324</v>
      </c>
      <c r="F183" s="237" t="s">
        <v>346</v>
      </c>
      <c r="G183" s="322">
        <v>2015</v>
      </c>
      <c r="H183" s="322">
        <v>2019</v>
      </c>
      <c r="I183" s="666">
        <v>15800200</v>
      </c>
      <c r="J183" s="652">
        <v>5931644</v>
      </c>
      <c r="K183" s="659">
        <v>6307200</v>
      </c>
      <c r="L183" s="69"/>
    </row>
    <row r="184" spans="1:12" ht="39.950000000000003" customHeight="1">
      <c r="A184" s="61">
        <v>173</v>
      </c>
      <c r="B184" s="61" t="s">
        <v>384</v>
      </c>
      <c r="C184" s="63" t="s">
        <v>142</v>
      </c>
      <c r="D184" s="324" t="s">
        <v>347</v>
      </c>
      <c r="E184" s="237" t="s">
        <v>2324</v>
      </c>
      <c r="F184" s="325" t="s">
        <v>280</v>
      </c>
      <c r="G184" s="323">
        <v>2016</v>
      </c>
      <c r="H184" s="326">
        <v>2020</v>
      </c>
      <c r="I184" s="667">
        <v>10502000</v>
      </c>
      <c r="J184" s="652">
        <v>2352405</v>
      </c>
      <c r="K184" s="659">
        <v>2047890</v>
      </c>
      <c r="L184" s="69"/>
    </row>
    <row r="185" spans="1:12" ht="39.950000000000003" customHeight="1">
      <c r="A185" s="61">
        <v>174</v>
      </c>
      <c r="B185" s="61" t="s">
        <v>384</v>
      </c>
      <c r="C185" s="63" t="s">
        <v>142</v>
      </c>
      <c r="D185" s="327" t="s">
        <v>348</v>
      </c>
      <c r="E185" s="237" t="s">
        <v>2324</v>
      </c>
      <c r="F185" s="322" t="s">
        <v>282</v>
      </c>
      <c r="G185" s="328">
        <v>2017</v>
      </c>
      <c r="H185" s="328">
        <v>2021</v>
      </c>
      <c r="I185" s="668">
        <v>10200000</v>
      </c>
      <c r="J185" s="652"/>
      <c r="K185" s="659">
        <v>10000</v>
      </c>
      <c r="L185" s="69"/>
    </row>
    <row r="186" spans="1:12" ht="39.950000000000003" customHeight="1">
      <c r="A186" s="61">
        <v>175</v>
      </c>
      <c r="B186" s="61" t="s">
        <v>384</v>
      </c>
      <c r="C186" s="63" t="s">
        <v>142</v>
      </c>
      <c r="D186" s="244" t="s">
        <v>281</v>
      </c>
      <c r="E186" s="237" t="s">
        <v>2324</v>
      </c>
      <c r="F186" s="237" t="s">
        <v>282</v>
      </c>
      <c r="G186" s="328">
        <v>2017</v>
      </c>
      <c r="H186" s="328">
        <v>2021</v>
      </c>
      <c r="I186" s="666">
        <v>11400000</v>
      </c>
      <c r="J186" s="652">
        <v>21653</v>
      </c>
      <c r="K186" s="659">
        <v>10000</v>
      </c>
      <c r="L186" s="69"/>
    </row>
    <row r="187" spans="1:12" ht="39.950000000000003" customHeight="1">
      <c r="A187" s="61">
        <v>176</v>
      </c>
      <c r="B187" s="61" t="s">
        <v>384</v>
      </c>
      <c r="C187" s="63" t="s">
        <v>142</v>
      </c>
      <c r="D187" s="327" t="s">
        <v>317</v>
      </c>
      <c r="E187" s="237" t="s">
        <v>2324</v>
      </c>
      <c r="F187" s="322" t="s">
        <v>349</v>
      </c>
      <c r="G187" s="328">
        <v>2017</v>
      </c>
      <c r="H187" s="328">
        <v>2019</v>
      </c>
      <c r="I187" s="668">
        <v>20000000</v>
      </c>
      <c r="J187" s="652">
        <v>28438</v>
      </c>
      <c r="K187" s="659"/>
      <c r="L187" s="69"/>
    </row>
    <row r="188" spans="1:12" ht="39.950000000000003" customHeight="1">
      <c r="A188" s="61">
        <v>177</v>
      </c>
      <c r="B188" s="61" t="s">
        <v>384</v>
      </c>
      <c r="C188" s="63" t="s">
        <v>142</v>
      </c>
      <c r="D188" s="327" t="s">
        <v>350</v>
      </c>
      <c r="E188" s="342" t="s">
        <v>49</v>
      </c>
      <c r="F188" s="322" t="s">
        <v>352</v>
      </c>
      <c r="G188" s="322">
        <v>2014</v>
      </c>
      <c r="H188" s="322">
        <v>2021</v>
      </c>
      <c r="I188" s="668">
        <v>14100000</v>
      </c>
      <c r="J188" s="652"/>
      <c r="K188" s="659">
        <v>10000</v>
      </c>
      <c r="L188" s="69"/>
    </row>
    <row r="189" spans="1:12" ht="39.950000000000003" customHeight="1">
      <c r="A189" s="61">
        <v>178</v>
      </c>
      <c r="B189" s="61" t="s">
        <v>384</v>
      </c>
      <c r="C189" s="63" t="s">
        <v>142</v>
      </c>
      <c r="D189" s="244" t="s">
        <v>281</v>
      </c>
      <c r="E189" s="342" t="s">
        <v>49</v>
      </c>
      <c r="F189" s="237" t="s">
        <v>353</v>
      </c>
      <c r="G189" s="328">
        <v>2017</v>
      </c>
      <c r="H189" s="328">
        <v>2021</v>
      </c>
      <c r="I189" s="666">
        <v>21600000</v>
      </c>
      <c r="J189" s="652"/>
      <c r="K189" s="659">
        <v>10000</v>
      </c>
      <c r="L189" s="69"/>
    </row>
    <row r="190" spans="1:12" ht="39.950000000000003" customHeight="1">
      <c r="A190" s="61">
        <v>179</v>
      </c>
      <c r="B190" s="61" t="s">
        <v>384</v>
      </c>
      <c r="C190" s="63" t="s">
        <v>142</v>
      </c>
      <c r="D190" s="324" t="s">
        <v>354</v>
      </c>
      <c r="E190" s="61" t="s">
        <v>39</v>
      </c>
      <c r="F190" s="237" t="s">
        <v>355</v>
      </c>
      <c r="G190" s="322">
        <v>2015</v>
      </c>
      <c r="H190" s="322">
        <v>2019</v>
      </c>
      <c r="I190" s="666">
        <v>8038000</v>
      </c>
      <c r="J190" s="652">
        <v>4651851</v>
      </c>
      <c r="K190" s="659">
        <v>100000</v>
      </c>
      <c r="L190" s="69"/>
    </row>
    <row r="191" spans="1:12" ht="39.950000000000003" customHeight="1">
      <c r="A191" s="61">
        <v>180</v>
      </c>
      <c r="B191" s="61" t="s">
        <v>384</v>
      </c>
      <c r="C191" s="63" t="s">
        <v>142</v>
      </c>
      <c r="D191" s="327" t="s">
        <v>271</v>
      </c>
      <c r="E191" s="61" t="s">
        <v>39</v>
      </c>
      <c r="F191" s="322" t="s">
        <v>282</v>
      </c>
      <c r="G191" s="322">
        <v>2014</v>
      </c>
      <c r="H191" s="322">
        <v>2019</v>
      </c>
      <c r="I191" s="668">
        <v>10427660</v>
      </c>
      <c r="J191" s="652">
        <v>3857376</v>
      </c>
      <c r="K191" s="659">
        <v>1000000</v>
      </c>
      <c r="L191" s="69"/>
    </row>
    <row r="192" spans="1:12" ht="39.950000000000003" customHeight="1">
      <c r="A192" s="61">
        <v>181</v>
      </c>
      <c r="B192" s="61" t="s">
        <v>384</v>
      </c>
      <c r="C192" s="63" t="s">
        <v>142</v>
      </c>
      <c r="D192" s="327" t="s">
        <v>306</v>
      </c>
      <c r="E192" s="61" t="s">
        <v>39</v>
      </c>
      <c r="F192" s="322" t="s">
        <v>282</v>
      </c>
      <c r="G192" s="322">
        <v>2014</v>
      </c>
      <c r="H192" s="322">
        <v>2021</v>
      </c>
      <c r="I192" s="668">
        <v>12000000</v>
      </c>
      <c r="J192" s="652"/>
      <c r="K192" s="659">
        <v>10000</v>
      </c>
      <c r="L192" s="69"/>
    </row>
    <row r="193" spans="1:12" ht="39.950000000000003" customHeight="1">
      <c r="A193" s="61">
        <v>182</v>
      </c>
      <c r="B193" s="61" t="s">
        <v>384</v>
      </c>
      <c r="C193" s="63" t="s">
        <v>142</v>
      </c>
      <c r="D193" s="327" t="s">
        <v>356</v>
      </c>
      <c r="E193" s="322" t="s">
        <v>357</v>
      </c>
      <c r="F193" s="322" t="s">
        <v>358</v>
      </c>
      <c r="G193" s="322">
        <v>2013</v>
      </c>
      <c r="H193" s="322">
        <v>2019</v>
      </c>
      <c r="I193" s="668">
        <v>23149000</v>
      </c>
      <c r="J193" s="652">
        <v>19041807</v>
      </c>
      <c r="K193" s="659">
        <v>200000</v>
      </c>
      <c r="L193" s="69"/>
    </row>
    <row r="194" spans="1:12" ht="20.100000000000001" customHeight="1">
      <c r="A194" s="61">
        <v>183</v>
      </c>
      <c r="B194" s="61" t="s">
        <v>384</v>
      </c>
      <c r="C194" s="63" t="s">
        <v>142</v>
      </c>
      <c r="D194" s="244" t="s">
        <v>295</v>
      </c>
      <c r="E194" s="322" t="s">
        <v>357</v>
      </c>
      <c r="F194" s="237" t="s">
        <v>359</v>
      </c>
      <c r="G194" s="322">
        <v>2015</v>
      </c>
      <c r="H194" s="322">
        <v>2021</v>
      </c>
      <c r="I194" s="666">
        <v>6600000</v>
      </c>
      <c r="J194" s="652"/>
      <c r="K194" s="659">
        <v>10000</v>
      </c>
      <c r="L194" s="69"/>
    </row>
    <row r="195" spans="1:12" ht="20.100000000000001" customHeight="1">
      <c r="A195" s="61">
        <v>184</v>
      </c>
      <c r="B195" s="61" t="s">
        <v>384</v>
      </c>
      <c r="C195" s="63" t="s">
        <v>142</v>
      </c>
      <c r="D195" s="236" t="s">
        <v>360</v>
      </c>
      <c r="E195" s="322" t="s">
        <v>357</v>
      </c>
      <c r="F195" s="322" t="s">
        <v>361</v>
      </c>
      <c r="G195" s="322">
        <v>2014</v>
      </c>
      <c r="H195" s="322">
        <v>2021</v>
      </c>
      <c r="I195" s="668">
        <v>9000000</v>
      </c>
      <c r="J195" s="652"/>
      <c r="K195" s="659">
        <v>10000</v>
      </c>
      <c r="L195" s="69"/>
    </row>
    <row r="196" spans="1:12" ht="20.100000000000001" customHeight="1">
      <c r="A196" s="61">
        <v>185</v>
      </c>
      <c r="B196" s="61" t="s">
        <v>384</v>
      </c>
      <c r="C196" s="63" t="s">
        <v>142</v>
      </c>
      <c r="D196" s="327" t="s">
        <v>362</v>
      </c>
      <c r="E196" s="322" t="s">
        <v>363</v>
      </c>
      <c r="F196" s="322" t="s">
        <v>282</v>
      </c>
      <c r="G196" s="322">
        <v>2012</v>
      </c>
      <c r="H196" s="322">
        <v>2019</v>
      </c>
      <c r="I196" s="668">
        <v>10800000</v>
      </c>
      <c r="J196" s="652">
        <v>7243053</v>
      </c>
      <c r="K196" s="659">
        <v>2437843</v>
      </c>
      <c r="L196" s="69"/>
    </row>
    <row r="197" spans="1:12" ht="20.100000000000001" customHeight="1">
      <c r="A197" s="61">
        <v>186</v>
      </c>
      <c r="B197" s="61" t="s">
        <v>384</v>
      </c>
      <c r="C197" s="63" t="s">
        <v>142</v>
      </c>
      <c r="D197" s="327" t="s">
        <v>364</v>
      </c>
      <c r="E197" s="322" t="s">
        <v>363</v>
      </c>
      <c r="F197" s="322" t="s">
        <v>282</v>
      </c>
      <c r="G197" s="328">
        <v>2017</v>
      </c>
      <c r="H197" s="328">
        <v>2020</v>
      </c>
      <c r="I197" s="668">
        <v>12000000</v>
      </c>
      <c r="J197" s="652">
        <v>7574613</v>
      </c>
      <c r="K197" s="659">
        <v>2040000</v>
      </c>
      <c r="L197" s="69"/>
    </row>
    <row r="198" spans="1:12" ht="20.100000000000001" customHeight="1">
      <c r="A198" s="61">
        <v>187</v>
      </c>
      <c r="B198" s="61" t="s">
        <v>384</v>
      </c>
      <c r="C198" s="63" t="s">
        <v>142</v>
      </c>
      <c r="D198" s="327" t="s">
        <v>365</v>
      </c>
      <c r="E198" s="322" t="s">
        <v>363</v>
      </c>
      <c r="F198" s="322" t="s">
        <v>366</v>
      </c>
      <c r="G198" s="322">
        <v>2014</v>
      </c>
      <c r="H198" s="322">
        <v>2021</v>
      </c>
      <c r="I198" s="668">
        <v>10800000</v>
      </c>
      <c r="J198" s="652"/>
      <c r="K198" s="659">
        <v>10000</v>
      </c>
      <c r="L198" s="69"/>
    </row>
    <row r="199" spans="1:12" ht="20.100000000000001" customHeight="1">
      <c r="A199" s="61">
        <v>188</v>
      </c>
      <c r="B199" s="61" t="s">
        <v>384</v>
      </c>
      <c r="C199" s="63" t="s">
        <v>142</v>
      </c>
      <c r="D199" s="327" t="s">
        <v>367</v>
      </c>
      <c r="E199" s="322" t="s">
        <v>363</v>
      </c>
      <c r="F199" s="322" t="s">
        <v>368</v>
      </c>
      <c r="G199" s="322">
        <v>2014</v>
      </c>
      <c r="H199" s="322">
        <v>2021</v>
      </c>
      <c r="I199" s="668">
        <v>18840000</v>
      </c>
      <c r="J199" s="652"/>
      <c r="K199" s="659">
        <v>10000</v>
      </c>
      <c r="L199" s="69"/>
    </row>
    <row r="200" spans="1:12" ht="20.100000000000001" customHeight="1">
      <c r="A200" s="61">
        <v>189</v>
      </c>
      <c r="B200" s="61" t="s">
        <v>384</v>
      </c>
      <c r="C200" s="63" t="s">
        <v>142</v>
      </c>
      <c r="D200" s="244" t="s">
        <v>293</v>
      </c>
      <c r="E200" s="237" t="s">
        <v>363</v>
      </c>
      <c r="F200" s="237" t="s">
        <v>282</v>
      </c>
      <c r="G200" s="322">
        <v>2015</v>
      </c>
      <c r="H200" s="322">
        <v>2019</v>
      </c>
      <c r="I200" s="668">
        <v>5481177</v>
      </c>
      <c r="J200" s="652">
        <v>6777002</v>
      </c>
      <c r="K200" s="659">
        <v>1303177</v>
      </c>
      <c r="L200" s="69"/>
    </row>
    <row r="201" spans="1:12" ht="20.100000000000001" customHeight="1">
      <c r="A201" s="61">
        <v>190</v>
      </c>
      <c r="B201" s="61" t="s">
        <v>384</v>
      </c>
      <c r="C201" s="63" t="s">
        <v>142</v>
      </c>
      <c r="D201" s="324" t="s">
        <v>369</v>
      </c>
      <c r="E201" s="323" t="s">
        <v>363</v>
      </c>
      <c r="F201" s="325" t="s">
        <v>280</v>
      </c>
      <c r="G201" s="323">
        <v>2016</v>
      </c>
      <c r="H201" s="326">
        <v>2019</v>
      </c>
      <c r="I201" s="667">
        <v>6885000</v>
      </c>
      <c r="J201" s="652">
        <v>6820570</v>
      </c>
      <c r="K201" s="659">
        <v>100000</v>
      </c>
      <c r="L201" s="69"/>
    </row>
    <row r="202" spans="1:12" ht="20.100000000000001" customHeight="1">
      <c r="A202" s="61">
        <v>191</v>
      </c>
      <c r="B202" s="61" t="s">
        <v>384</v>
      </c>
      <c r="C202" s="63" t="s">
        <v>142</v>
      </c>
      <c r="D202" s="244" t="s">
        <v>370</v>
      </c>
      <c r="E202" s="322" t="s">
        <v>272</v>
      </c>
      <c r="F202" s="237" t="s">
        <v>264</v>
      </c>
      <c r="G202" s="322">
        <v>2015</v>
      </c>
      <c r="H202" s="322">
        <v>2021</v>
      </c>
      <c r="I202" s="666">
        <v>3000000</v>
      </c>
      <c r="J202" s="652"/>
      <c r="K202" s="659">
        <v>10000</v>
      </c>
      <c r="L202" s="69"/>
    </row>
    <row r="203" spans="1:12" ht="20.100000000000001" customHeight="1">
      <c r="A203" s="61">
        <v>192</v>
      </c>
      <c r="B203" s="61" t="s">
        <v>384</v>
      </c>
      <c r="C203" s="63" t="s">
        <v>142</v>
      </c>
      <c r="D203" s="327" t="s">
        <v>370</v>
      </c>
      <c r="E203" s="322" t="s">
        <v>272</v>
      </c>
      <c r="F203" s="322" t="s">
        <v>264</v>
      </c>
      <c r="G203" s="328">
        <v>2017</v>
      </c>
      <c r="H203" s="328">
        <v>2021</v>
      </c>
      <c r="I203" s="668">
        <v>4200000</v>
      </c>
      <c r="J203" s="652"/>
      <c r="K203" s="659">
        <v>10000</v>
      </c>
      <c r="L203" s="69"/>
    </row>
    <row r="204" spans="1:12" ht="20.100000000000001" customHeight="1">
      <c r="A204" s="61">
        <v>193</v>
      </c>
      <c r="B204" s="61" t="s">
        <v>384</v>
      </c>
      <c r="C204" s="63" t="s">
        <v>142</v>
      </c>
      <c r="D204" s="327" t="s">
        <v>371</v>
      </c>
      <c r="E204" s="322" t="s">
        <v>272</v>
      </c>
      <c r="F204" s="322" t="s">
        <v>372</v>
      </c>
      <c r="G204" s="322">
        <v>2013</v>
      </c>
      <c r="H204" s="322">
        <v>2018</v>
      </c>
      <c r="I204" s="668">
        <v>8838000</v>
      </c>
      <c r="J204" s="652">
        <v>13994264</v>
      </c>
      <c r="K204" s="659">
        <v>516255</v>
      </c>
      <c r="L204" s="69"/>
    </row>
    <row r="205" spans="1:12" ht="20.100000000000001" customHeight="1">
      <c r="A205" s="61">
        <v>194</v>
      </c>
      <c r="B205" s="61" t="s">
        <v>384</v>
      </c>
      <c r="C205" s="63" t="s">
        <v>142</v>
      </c>
      <c r="D205" s="244" t="s">
        <v>373</v>
      </c>
      <c r="E205" s="322" t="s">
        <v>272</v>
      </c>
      <c r="F205" s="237" t="s">
        <v>282</v>
      </c>
      <c r="G205" s="322">
        <v>2015</v>
      </c>
      <c r="H205" s="322">
        <v>2021</v>
      </c>
      <c r="I205" s="668">
        <v>10800000</v>
      </c>
      <c r="J205" s="652">
        <v>25684</v>
      </c>
      <c r="K205" s="659">
        <v>10000</v>
      </c>
      <c r="L205" s="69"/>
    </row>
    <row r="206" spans="1:12" ht="20.100000000000001" customHeight="1">
      <c r="A206" s="61">
        <v>195</v>
      </c>
      <c r="B206" s="61" t="s">
        <v>384</v>
      </c>
      <c r="C206" s="63" t="s">
        <v>142</v>
      </c>
      <c r="D206" s="324" t="s">
        <v>374</v>
      </c>
      <c r="E206" s="322" t="s">
        <v>272</v>
      </c>
      <c r="F206" s="325" t="s">
        <v>375</v>
      </c>
      <c r="G206" s="323">
        <v>2016</v>
      </c>
      <c r="H206" s="326">
        <v>2019</v>
      </c>
      <c r="I206" s="667">
        <v>11201250</v>
      </c>
      <c r="J206" s="652"/>
      <c r="K206" s="659">
        <v>6951250</v>
      </c>
      <c r="L206" s="69"/>
    </row>
    <row r="207" spans="1:12" ht="20.100000000000001" customHeight="1">
      <c r="A207" s="61">
        <v>196</v>
      </c>
      <c r="B207" s="61" t="s">
        <v>384</v>
      </c>
      <c r="C207" s="63" t="s">
        <v>142</v>
      </c>
      <c r="D207" s="244" t="s">
        <v>376</v>
      </c>
      <c r="E207" s="322" t="s">
        <v>272</v>
      </c>
      <c r="F207" s="237" t="s">
        <v>282</v>
      </c>
      <c r="G207" s="328">
        <v>2017</v>
      </c>
      <c r="H207" s="328">
        <v>2021</v>
      </c>
      <c r="I207" s="666">
        <v>11400000</v>
      </c>
      <c r="J207" s="652">
        <v>8777648</v>
      </c>
      <c r="K207" s="659">
        <v>10000</v>
      </c>
      <c r="L207" s="69"/>
    </row>
    <row r="208" spans="1:12" ht="20.100000000000001" customHeight="1">
      <c r="A208" s="61">
        <v>197</v>
      </c>
      <c r="B208" s="61" t="s">
        <v>384</v>
      </c>
      <c r="C208" s="63" t="s">
        <v>142</v>
      </c>
      <c r="D208" s="244" t="s">
        <v>293</v>
      </c>
      <c r="E208" s="63" t="s">
        <v>2329</v>
      </c>
      <c r="F208" s="237" t="s">
        <v>282</v>
      </c>
      <c r="G208" s="322">
        <v>2015</v>
      </c>
      <c r="H208" s="322">
        <v>2021</v>
      </c>
      <c r="I208" s="668">
        <v>10800000</v>
      </c>
      <c r="J208" s="652"/>
      <c r="K208" s="659">
        <v>10000</v>
      </c>
      <c r="L208" s="69"/>
    </row>
    <row r="209" spans="1:12" ht="20.100000000000001" customHeight="1">
      <c r="A209" s="61">
        <v>198</v>
      </c>
      <c r="B209" s="61" t="s">
        <v>384</v>
      </c>
      <c r="C209" s="63" t="s">
        <v>142</v>
      </c>
      <c r="D209" s="244" t="s">
        <v>281</v>
      </c>
      <c r="E209" s="63" t="s">
        <v>2329</v>
      </c>
      <c r="F209" s="237" t="s">
        <v>282</v>
      </c>
      <c r="G209" s="322">
        <v>2015</v>
      </c>
      <c r="H209" s="322">
        <v>2018</v>
      </c>
      <c r="I209" s="666">
        <v>7876500</v>
      </c>
      <c r="J209" s="652">
        <v>7500</v>
      </c>
      <c r="K209" s="659">
        <v>10000</v>
      </c>
      <c r="L209" s="69"/>
    </row>
    <row r="210" spans="1:12" ht="20.100000000000001" customHeight="1">
      <c r="A210" s="61">
        <v>199</v>
      </c>
      <c r="B210" s="61" t="s">
        <v>384</v>
      </c>
      <c r="C210" s="63" t="s">
        <v>142</v>
      </c>
      <c r="D210" s="244" t="s">
        <v>295</v>
      </c>
      <c r="E210" s="63" t="s">
        <v>2329</v>
      </c>
      <c r="F210" s="237" t="s">
        <v>378</v>
      </c>
      <c r="G210" s="322">
        <v>2015</v>
      </c>
      <c r="H210" s="322">
        <v>2021</v>
      </c>
      <c r="I210" s="666">
        <v>18000000</v>
      </c>
      <c r="J210" s="652">
        <v>11409368</v>
      </c>
      <c r="K210" s="659">
        <v>10000</v>
      </c>
      <c r="L210" s="69"/>
    </row>
    <row r="211" spans="1:12" ht="20.100000000000001" customHeight="1">
      <c r="A211" s="61">
        <v>200</v>
      </c>
      <c r="B211" s="61" t="s">
        <v>384</v>
      </c>
      <c r="C211" s="63" t="s">
        <v>142</v>
      </c>
      <c r="D211" s="244" t="s">
        <v>379</v>
      </c>
      <c r="E211" s="63" t="s">
        <v>160</v>
      </c>
      <c r="F211" s="237" t="s">
        <v>380</v>
      </c>
      <c r="G211" s="322">
        <v>2015</v>
      </c>
      <c r="H211" s="322">
        <v>2021</v>
      </c>
      <c r="I211" s="666">
        <v>7200000</v>
      </c>
      <c r="J211" s="652"/>
      <c r="K211" s="659">
        <v>10000</v>
      </c>
      <c r="L211" s="69"/>
    </row>
    <row r="212" spans="1:12" ht="20.100000000000001" customHeight="1">
      <c r="A212" s="61">
        <v>201</v>
      </c>
      <c r="B212" s="61" t="s">
        <v>384</v>
      </c>
      <c r="C212" s="63" t="s">
        <v>142</v>
      </c>
      <c r="D212" s="244" t="s">
        <v>381</v>
      </c>
      <c r="E212" s="63" t="s">
        <v>160</v>
      </c>
      <c r="F212" s="237" t="s">
        <v>382</v>
      </c>
      <c r="G212" s="322">
        <v>2015</v>
      </c>
      <c r="H212" s="322">
        <v>2021</v>
      </c>
      <c r="I212" s="666">
        <v>18000000</v>
      </c>
      <c r="J212" s="652"/>
      <c r="K212" s="659">
        <v>10000</v>
      </c>
      <c r="L212" s="69"/>
    </row>
    <row r="213" spans="1:12" ht="20.100000000000001" customHeight="1">
      <c r="A213" s="61">
        <v>202</v>
      </c>
      <c r="B213" s="61" t="s">
        <v>384</v>
      </c>
      <c r="C213" s="63" t="s">
        <v>142</v>
      </c>
      <c r="D213" s="244" t="s">
        <v>383</v>
      </c>
      <c r="E213" s="63" t="s">
        <v>160</v>
      </c>
      <c r="F213" s="237" t="s">
        <v>282</v>
      </c>
      <c r="G213" s="322">
        <v>2015</v>
      </c>
      <c r="H213" s="62"/>
      <c r="I213" s="666">
        <v>11115000</v>
      </c>
      <c r="J213" s="652"/>
      <c r="K213" s="659">
        <v>4165000</v>
      </c>
      <c r="L213" s="69"/>
    </row>
    <row r="214" spans="1:12" ht="20.100000000000001" customHeight="1">
      <c r="A214" s="61">
        <v>203</v>
      </c>
      <c r="B214" s="61" t="s">
        <v>384</v>
      </c>
      <c r="C214" s="63" t="s">
        <v>142</v>
      </c>
      <c r="D214" s="332" t="s">
        <v>385</v>
      </c>
      <c r="E214" s="322" t="s">
        <v>276</v>
      </c>
      <c r="F214" s="586" t="s">
        <v>441</v>
      </c>
      <c r="G214" s="331">
        <v>2017</v>
      </c>
      <c r="H214" s="331">
        <v>2019</v>
      </c>
      <c r="I214" s="669">
        <v>4704000</v>
      </c>
      <c r="J214" s="669"/>
      <c r="K214" s="652">
        <v>4704000</v>
      </c>
      <c r="L214" s="69"/>
    </row>
    <row r="215" spans="1:12" ht="20.100000000000001" customHeight="1">
      <c r="A215" s="61">
        <v>204</v>
      </c>
      <c r="B215" s="61" t="s">
        <v>384</v>
      </c>
      <c r="C215" s="63" t="s">
        <v>142</v>
      </c>
      <c r="D215" s="332" t="s">
        <v>386</v>
      </c>
      <c r="E215" s="63" t="s">
        <v>45</v>
      </c>
      <c r="F215" s="586" t="s">
        <v>441</v>
      </c>
      <c r="G215" s="331">
        <v>2017</v>
      </c>
      <c r="H215" s="331">
        <v>2019</v>
      </c>
      <c r="I215" s="669">
        <v>4821600</v>
      </c>
      <c r="J215" s="669">
        <v>413478</v>
      </c>
      <c r="K215" s="652">
        <v>4408122</v>
      </c>
      <c r="L215" s="69"/>
    </row>
    <row r="216" spans="1:12" ht="20.100000000000001" customHeight="1">
      <c r="A216" s="61">
        <v>205</v>
      </c>
      <c r="B216" s="61" t="s">
        <v>384</v>
      </c>
      <c r="C216" s="63" t="s">
        <v>142</v>
      </c>
      <c r="D216" s="332" t="s">
        <v>387</v>
      </c>
      <c r="E216" s="63" t="s">
        <v>325</v>
      </c>
      <c r="F216" s="586" t="s">
        <v>441</v>
      </c>
      <c r="G216" s="331">
        <v>2017</v>
      </c>
      <c r="H216" s="331">
        <v>2019</v>
      </c>
      <c r="I216" s="669">
        <v>3867289.9999999995</v>
      </c>
      <c r="J216" s="669"/>
      <c r="K216" s="652">
        <v>3867289.9999999995</v>
      </c>
      <c r="L216" s="69"/>
    </row>
    <row r="217" spans="1:12" ht="20.100000000000001" customHeight="1">
      <c r="A217" s="61">
        <v>206</v>
      </c>
      <c r="B217" s="61" t="s">
        <v>384</v>
      </c>
      <c r="C217" s="63" t="s">
        <v>142</v>
      </c>
      <c r="D217" s="332" t="s">
        <v>388</v>
      </c>
      <c r="E217" s="63" t="s">
        <v>2469</v>
      </c>
      <c r="F217" s="586" t="s">
        <v>441</v>
      </c>
      <c r="G217" s="331">
        <v>2014</v>
      </c>
      <c r="H217" s="331">
        <v>2019</v>
      </c>
      <c r="I217" s="669">
        <v>11130000</v>
      </c>
      <c r="J217" s="669">
        <v>7416875</v>
      </c>
      <c r="K217" s="652">
        <v>3713125</v>
      </c>
      <c r="L217" s="69"/>
    </row>
    <row r="218" spans="1:12" ht="20.100000000000001" customHeight="1">
      <c r="A218" s="61">
        <v>207</v>
      </c>
      <c r="B218" s="61" t="s">
        <v>384</v>
      </c>
      <c r="C218" s="63" t="s">
        <v>142</v>
      </c>
      <c r="D218" s="332" t="s">
        <v>389</v>
      </c>
      <c r="E218" s="63" t="s">
        <v>2469</v>
      </c>
      <c r="F218" s="586" t="s">
        <v>441</v>
      </c>
      <c r="G218" s="331">
        <v>2014</v>
      </c>
      <c r="H218" s="331">
        <v>2020</v>
      </c>
      <c r="I218" s="669">
        <v>10920000</v>
      </c>
      <c r="J218" s="669">
        <v>5552536</v>
      </c>
      <c r="K218" s="652">
        <v>3523847</v>
      </c>
      <c r="L218" s="69"/>
    </row>
    <row r="219" spans="1:12" ht="20.100000000000001" customHeight="1">
      <c r="A219" s="61">
        <v>208</v>
      </c>
      <c r="B219" s="61" t="s">
        <v>384</v>
      </c>
      <c r="C219" s="63" t="s">
        <v>142</v>
      </c>
      <c r="D219" s="332" t="s">
        <v>390</v>
      </c>
      <c r="E219" s="322" t="s">
        <v>302</v>
      </c>
      <c r="F219" s="586" t="s">
        <v>441</v>
      </c>
      <c r="G219" s="331">
        <v>2014</v>
      </c>
      <c r="H219" s="331">
        <v>2020</v>
      </c>
      <c r="I219" s="669">
        <v>7779080.3999999994</v>
      </c>
      <c r="J219" s="669">
        <v>1527745</v>
      </c>
      <c r="K219" s="652">
        <v>1500000</v>
      </c>
      <c r="L219" s="69"/>
    </row>
    <row r="220" spans="1:12" ht="20.100000000000001" customHeight="1">
      <c r="A220" s="61">
        <v>209</v>
      </c>
      <c r="B220" s="61" t="s">
        <v>384</v>
      </c>
      <c r="C220" s="63" t="s">
        <v>142</v>
      </c>
      <c r="D220" s="332" t="s">
        <v>391</v>
      </c>
      <c r="E220" s="331" t="s">
        <v>392</v>
      </c>
      <c r="F220" s="586" t="s">
        <v>441</v>
      </c>
      <c r="G220" s="331">
        <v>2014</v>
      </c>
      <c r="H220" s="331">
        <v>2021</v>
      </c>
      <c r="I220" s="669">
        <v>13120800</v>
      </c>
      <c r="J220" s="669">
        <v>4046868</v>
      </c>
      <c r="K220" s="652">
        <v>1000</v>
      </c>
      <c r="L220" s="69"/>
    </row>
    <row r="221" spans="1:12" ht="20.100000000000001" customHeight="1">
      <c r="A221" s="61">
        <v>210</v>
      </c>
      <c r="B221" s="61" t="s">
        <v>384</v>
      </c>
      <c r="C221" s="63" t="s">
        <v>142</v>
      </c>
      <c r="D221" s="332" t="s">
        <v>393</v>
      </c>
      <c r="E221" s="331" t="s">
        <v>157</v>
      </c>
      <c r="F221" s="586" t="s">
        <v>441</v>
      </c>
      <c r="G221" s="331">
        <v>2014</v>
      </c>
      <c r="H221" s="331">
        <v>2020</v>
      </c>
      <c r="I221" s="669">
        <v>8848000</v>
      </c>
      <c r="J221" s="669">
        <v>6166354</v>
      </c>
      <c r="K221" s="652">
        <v>2000000</v>
      </c>
      <c r="L221" s="69"/>
    </row>
    <row r="222" spans="1:12" ht="20.100000000000001" customHeight="1">
      <c r="A222" s="61">
        <v>211</v>
      </c>
      <c r="B222" s="61" t="s">
        <v>384</v>
      </c>
      <c r="C222" s="63" t="s">
        <v>142</v>
      </c>
      <c r="D222" s="332" t="s">
        <v>394</v>
      </c>
      <c r="E222" s="63" t="s">
        <v>46</v>
      </c>
      <c r="F222" s="586" t="s">
        <v>441</v>
      </c>
      <c r="G222" s="331">
        <v>2014</v>
      </c>
      <c r="H222" s="331">
        <v>2021</v>
      </c>
      <c r="I222" s="669">
        <v>8670000</v>
      </c>
      <c r="J222" s="669"/>
      <c r="K222" s="652">
        <v>1000</v>
      </c>
      <c r="L222" s="69"/>
    </row>
    <row r="223" spans="1:12" ht="20.100000000000001" customHeight="1">
      <c r="A223" s="61">
        <v>212</v>
      </c>
      <c r="B223" s="61" t="s">
        <v>384</v>
      </c>
      <c r="C223" s="63" t="s">
        <v>142</v>
      </c>
      <c r="D223" s="332" t="s">
        <v>395</v>
      </c>
      <c r="E223" s="61" t="s">
        <v>127</v>
      </c>
      <c r="F223" s="586" t="s">
        <v>441</v>
      </c>
      <c r="G223" s="331">
        <v>2014</v>
      </c>
      <c r="H223" s="331">
        <v>2021</v>
      </c>
      <c r="I223" s="669">
        <v>13074000</v>
      </c>
      <c r="J223" s="669"/>
      <c r="K223" s="652">
        <v>1000</v>
      </c>
      <c r="L223" s="69"/>
    </row>
    <row r="224" spans="1:12" ht="20.100000000000001" customHeight="1">
      <c r="A224" s="61">
        <v>213</v>
      </c>
      <c r="B224" s="61" t="s">
        <v>384</v>
      </c>
      <c r="C224" s="63" t="s">
        <v>142</v>
      </c>
      <c r="D224" s="332" t="s">
        <v>396</v>
      </c>
      <c r="E224" s="61" t="s">
        <v>129</v>
      </c>
      <c r="F224" s="586" t="s">
        <v>441</v>
      </c>
      <c r="G224" s="331">
        <v>2014</v>
      </c>
      <c r="H224" s="331">
        <v>2020</v>
      </c>
      <c r="I224" s="669">
        <v>9359000</v>
      </c>
      <c r="J224" s="669">
        <v>6029793</v>
      </c>
      <c r="K224" s="652">
        <v>2000000</v>
      </c>
      <c r="L224" s="69"/>
    </row>
    <row r="225" spans="1:12" ht="20.100000000000001" customHeight="1">
      <c r="A225" s="61">
        <v>214</v>
      </c>
      <c r="B225" s="61" t="s">
        <v>384</v>
      </c>
      <c r="C225" s="63" t="s">
        <v>142</v>
      </c>
      <c r="D225" s="332" t="s">
        <v>397</v>
      </c>
      <c r="E225" s="63" t="s">
        <v>45</v>
      </c>
      <c r="F225" s="586" t="s">
        <v>441</v>
      </c>
      <c r="G225" s="331">
        <v>2016</v>
      </c>
      <c r="H225" s="331">
        <v>2019</v>
      </c>
      <c r="I225" s="669">
        <v>2891000</v>
      </c>
      <c r="J225" s="669"/>
      <c r="K225" s="652">
        <v>2891000</v>
      </c>
      <c r="L225" s="69"/>
    </row>
    <row r="226" spans="1:12" ht="20.100000000000001" customHeight="1">
      <c r="A226" s="61">
        <v>215</v>
      </c>
      <c r="B226" s="61" t="s">
        <v>384</v>
      </c>
      <c r="C226" s="63" t="s">
        <v>142</v>
      </c>
      <c r="D226" s="332" t="s">
        <v>398</v>
      </c>
      <c r="E226" s="63" t="s">
        <v>2470</v>
      </c>
      <c r="F226" s="586" t="s">
        <v>441</v>
      </c>
      <c r="G226" s="331">
        <v>2014</v>
      </c>
      <c r="H226" s="331">
        <v>2021</v>
      </c>
      <c r="I226" s="669">
        <v>10200000</v>
      </c>
      <c r="J226" s="669"/>
      <c r="K226" s="652">
        <v>1000</v>
      </c>
      <c r="L226" s="69"/>
    </row>
    <row r="227" spans="1:12" ht="20.100000000000001" customHeight="1">
      <c r="A227" s="61">
        <v>216</v>
      </c>
      <c r="B227" s="61" t="s">
        <v>384</v>
      </c>
      <c r="C227" s="63" t="s">
        <v>142</v>
      </c>
      <c r="D227" s="332" t="s">
        <v>400</v>
      </c>
      <c r="E227" s="63" t="s">
        <v>2329</v>
      </c>
      <c r="F227" s="586" t="s">
        <v>441</v>
      </c>
      <c r="G227" s="331">
        <v>2014</v>
      </c>
      <c r="H227" s="331">
        <v>2021</v>
      </c>
      <c r="I227" s="669">
        <v>8670000</v>
      </c>
      <c r="J227" s="669"/>
      <c r="K227" s="652">
        <v>1000</v>
      </c>
      <c r="L227" s="69"/>
    </row>
    <row r="228" spans="1:12" ht="20.100000000000001" customHeight="1">
      <c r="A228" s="61">
        <v>217</v>
      </c>
      <c r="B228" s="61" t="s">
        <v>384</v>
      </c>
      <c r="C228" s="63" t="s">
        <v>142</v>
      </c>
      <c r="D228" s="332" t="s">
        <v>401</v>
      </c>
      <c r="E228" s="322" t="s">
        <v>302</v>
      </c>
      <c r="F228" s="586" t="s">
        <v>441</v>
      </c>
      <c r="G228" s="331">
        <v>2014</v>
      </c>
      <c r="H228" s="331">
        <v>2020</v>
      </c>
      <c r="I228" s="669">
        <v>5926918.1999999993</v>
      </c>
      <c r="J228" s="669">
        <v>1163976</v>
      </c>
      <c r="K228" s="652">
        <v>1000000</v>
      </c>
      <c r="L228" s="69"/>
    </row>
    <row r="229" spans="1:12" ht="20.100000000000001" customHeight="1">
      <c r="A229" s="61">
        <v>218</v>
      </c>
      <c r="B229" s="61" t="s">
        <v>384</v>
      </c>
      <c r="C229" s="63" t="s">
        <v>142</v>
      </c>
      <c r="D229" s="332" t="s">
        <v>402</v>
      </c>
      <c r="E229" s="237" t="s">
        <v>2324</v>
      </c>
      <c r="F229" s="586" t="s">
        <v>441</v>
      </c>
      <c r="G229" s="331">
        <v>2016</v>
      </c>
      <c r="H229" s="331">
        <v>2021</v>
      </c>
      <c r="I229" s="669">
        <v>8670000</v>
      </c>
      <c r="J229" s="669"/>
      <c r="K229" s="652">
        <v>1000</v>
      </c>
      <c r="L229" s="69"/>
    </row>
    <row r="230" spans="1:12" ht="20.100000000000001" customHeight="1">
      <c r="A230" s="61">
        <v>219</v>
      </c>
      <c r="B230" s="61" t="s">
        <v>384</v>
      </c>
      <c r="C230" s="63" t="s">
        <v>142</v>
      </c>
      <c r="D230" s="332" t="s">
        <v>403</v>
      </c>
      <c r="E230" s="63" t="s">
        <v>45</v>
      </c>
      <c r="F230" s="586" t="s">
        <v>441</v>
      </c>
      <c r="G230" s="331">
        <v>2016</v>
      </c>
      <c r="H230" s="331">
        <v>2019</v>
      </c>
      <c r="I230" s="669">
        <v>2891000</v>
      </c>
      <c r="J230" s="669"/>
      <c r="K230" s="652">
        <v>2891000</v>
      </c>
      <c r="L230" s="69"/>
    </row>
    <row r="231" spans="1:12" ht="20.100000000000001" customHeight="1">
      <c r="A231" s="61">
        <v>220</v>
      </c>
      <c r="B231" s="61" t="s">
        <v>384</v>
      </c>
      <c r="C231" s="63" t="s">
        <v>142</v>
      </c>
      <c r="D231" s="332" t="s">
        <v>404</v>
      </c>
      <c r="E231" s="63" t="s">
        <v>2470</v>
      </c>
      <c r="F231" s="586" t="s">
        <v>441</v>
      </c>
      <c r="G231" s="331">
        <v>2014</v>
      </c>
      <c r="H231" s="331">
        <v>2020</v>
      </c>
      <c r="I231" s="669">
        <v>9716000</v>
      </c>
      <c r="J231" s="669"/>
      <c r="K231" s="652">
        <v>1300000</v>
      </c>
      <c r="L231" s="69"/>
    </row>
    <row r="232" spans="1:12" ht="20.100000000000001" customHeight="1">
      <c r="A232" s="61">
        <v>221</v>
      </c>
      <c r="B232" s="61" t="s">
        <v>384</v>
      </c>
      <c r="C232" s="63" t="s">
        <v>142</v>
      </c>
      <c r="D232" s="332" t="s">
        <v>405</v>
      </c>
      <c r="E232" s="331" t="s">
        <v>157</v>
      </c>
      <c r="F232" s="586" t="s">
        <v>441</v>
      </c>
      <c r="G232" s="331">
        <v>2014</v>
      </c>
      <c r="H232" s="331">
        <v>2020</v>
      </c>
      <c r="I232" s="669">
        <v>8848000</v>
      </c>
      <c r="J232" s="669">
        <v>6166354</v>
      </c>
      <c r="K232" s="652">
        <v>2000000</v>
      </c>
      <c r="L232" s="69"/>
    </row>
    <row r="233" spans="1:12" ht="20.100000000000001" customHeight="1">
      <c r="A233" s="61">
        <v>222</v>
      </c>
      <c r="B233" s="61" t="s">
        <v>384</v>
      </c>
      <c r="C233" s="63" t="s">
        <v>142</v>
      </c>
      <c r="D233" s="332" t="s">
        <v>406</v>
      </c>
      <c r="E233" s="61" t="s">
        <v>39</v>
      </c>
      <c r="F233" s="586" t="s">
        <v>441</v>
      </c>
      <c r="G233" s="331">
        <v>2014</v>
      </c>
      <c r="H233" s="331">
        <v>2020</v>
      </c>
      <c r="I233" s="669">
        <v>8847997.1999999993</v>
      </c>
      <c r="J233" s="669">
        <v>5436821</v>
      </c>
      <c r="K233" s="652">
        <v>2500000</v>
      </c>
      <c r="L233" s="69"/>
    </row>
    <row r="234" spans="1:12" ht="20.100000000000001" customHeight="1">
      <c r="A234" s="61">
        <v>223</v>
      </c>
      <c r="B234" s="61" t="s">
        <v>384</v>
      </c>
      <c r="C234" s="63" t="s">
        <v>142</v>
      </c>
      <c r="D234" s="332" t="s">
        <v>407</v>
      </c>
      <c r="E234" s="63" t="s">
        <v>169</v>
      </c>
      <c r="F234" s="586" t="s">
        <v>441</v>
      </c>
      <c r="G234" s="331">
        <v>2018</v>
      </c>
      <c r="H234" s="331">
        <v>2019</v>
      </c>
      <c r="I234" s="669">
        <v>3589600</v>
      </c>
      <c r="J234" s="669">
        <v>2147061</v>
      </c>
      <c r="K234" s="652">
        <v>1442539</v>
      </c>
      <c r="L234" s="69"/>
    </row>
    <row r="235" spans="1:12" ht="20.100000000000001" customHeight="1">
      <c r="A235" s="61">
        <v>224</v>
      </c>
      <c r="B235" s="61" t="s">
        <v>384</v>
      </c>
      <c r="C235" s="63" t="s">
        <v>142</v>
      </c>
      <c r="D235" s="332" t="s">
        <v>408</v>
      </c>
      <c r="E235" s="322" t="s">
        <v>276</v>
      </c>
      <c r="F235" s="586" t="s">
        <v>441</v>
      </c>
      <c r="G235" s="331">
        <v>2018</v>
      </c>
      <c r="H235" s="331">
        <v>2021</v>
      </c>
      <c r="I235" s="669">
        <v>8670000</v>
      </c>
      <c r="J235" s="669"/>
      <c r="K235" s="652">
        <v>1000</v>
      </c>
      <c r="L235" s="69"/>
    </row>
    <row r="236" spans="1:12" ht="20.100000000000001" customHeight="1">
      <c r="A236" s="61">
        <v>225</v>
      </c>
      <c r="B236" s="61" t="s">
        <v>384</v>
      </c>
      <c r="C236" s="63" t="s">
        <v>142</v>
      </c>
      <c r="D236" s="332" t="s">
        <v>409</v>
      </c>
      <c r="E236" s="63" t="s">
        <v>169</v>
      </c>
      <c r="F236" s="586" t="s">
        <v>441</v>
      </c>
      <c r="G236" s="331">
        <v>2018</v>
      </c>
      <c r="H236" s="331">
        <v>2021</v>
      </c>
      <c r="I236" s="669">
        <v>6982000</v>
      </c>
      <c r="J236" s="669"/>
      <c r="K236" s="652">
        <v>1000</v>
      </c>
      <c r="L236" s="69"/>
    </row>
    <row r="237" spans="1:12" ht="20.100000000000001" customHeight="1">
      <c r="A237" s="61">
        <v>226</v>
      </c>
      <c r="B237" s="61" t="s">
        <v>384</v>
      </c>
      <c r="C237" s="63" t="s">
        <v>142</v>
      </c>
      <c r="D237" s="332" t="s">
        <v>410</v>
      </c>
      <c r="E237" s="331" t="s">
        <v>411</v>
      </c>
      <c r="F237" s="586" t="s">
        <v>441</v>
      </c>
      <c r="G237" s="331">
        <v>2018</v>
      </c>
      <c r="H237" s="331">
        <v>2021</v>
      </c>
      <c r="I237" s="669">
        <v>6982000</v>
      </c>
      <c r="J237" s="669"/>
      <c r="K237" s="652">
        <v>1000</v>
      </c>
      <c r="L237" s="69"/>
    </row>
    <row r="238" spans="1:12" ht="20.100000000000001" customHeight="1">
      <c r="A238" s="61">
        <v>227</v>
      </c>
      <c r="B238" s="61" t="s">
        <v>384</v>
      </c>
      <c r="C238" s="63" t="s">
        <v>142</v>
      </c>
      <c r="D238" s="332" t="s">
        <v>412</v>
      </c>
      <c r="E238" s="63" t="s">
        <v>2328</v>
      </c>
      <c r="F238" s="586" t="s">
        <v>441</v>
      </c>
      <c r="G238" s="331">
        <v>2018</v>
      </c>
      <c r="H238" s="331">
        <v>2020</v>
      </c>
      <c r="I238" s="669">
        <v>8890120</v>
      </c>
      <c r="J238" s="669"/>
      <c r="K238" s="652">
        <v>7890120</v>
      </c>
      <c r="L238" s="69"/>
    </row>
    <row r="239" spans="1:12" ht="20.100000000000001" customHeight="1">
      <c r="A239" s="61">
        <v>228</v>
      </c>
      <c r="B239" s="61" t="s">
        <v>384</v>
      </c>
      <c r="C239" s="63" t="s">
        <v>142</v>
      </c>
      <c r="D239" s="332" t="s">
        <v>413</v>
      </c>
      <c r="E239" s="63" t="s">
        <v>144</v>
      </c>
      <c r="F239" s="586" t="s">
        <v>441</v>
      </c>
      <c r="G239" s="331">
        <v>2018</v>
      </c>
      <c r="H239" s="331">
        <v>2021</v>
      </c>
      <c r="I239" s="669">
        <v>8670000</v>
      </c>
      <c r="J239" s="669"/>
      <c r="K239" s="652">
        <v>1000</v>
      </c>
      <c r="L239" s="69"/>
    </row>
    <row r="240" spans="1:12" ht="20.100000000000001" customHeight="1">
      <c r="A240" s="61">
        <v>229</v>
      </c>
      <c r="B240" s="61" t="s">
        <v>384</v>
      </c>
      <c r="C240" s="63" t="s">
        <v>142</v>
      </c>
      <c r="D240" s="332" t="s">
        <v>414</v>
      </c>
      <c r="E240" s="63" t="s">
        <v>144</v>
      </c>
      <c r="F240" s="586" t="s">
        <v>441</v>
      </c>
      <c r="G240" s="331">
        <v>2018</v>
      </c>
      <c r="H240" s="331">
        <v>2021</v>
      </c>
      <c r="I240" s="669">
        <v>6982000</v>
      </c>
      <c r="J240" s="669"/>
      <c r="K240" s="652">
        <v>1000</v>
      </c>
      <c r="L240" s="69"/>
    </row>
    <row r="241" spans="1:12" ht="20.100000000000001" customHeight="1">
      <c r="A241" s="61">
        <v>230</v>
      </c>
      <c r="B241" s="61" t="s">
        <v>384</v>
      </c>
      <c r="C241" s="63" t="s">
        <v>142</v>
      </c>
      <c r="D241" s="332" t="s">
        <v>415</v>
      </c>
      <c r="E241" s="63" t="s">
        <v>2325</v>
      </c>
      <c r="F241" s="586" t="s">
        <v>441</v>
      </c>
      <c r="G241" s="331">
        <v>2018</v>
      </c>
      <c r="H241" s="331">
        <v>2021</v>
      </c>
      <c r="I241" s="669">
        <v>8670000</v>
      </c>
      <c r="J241" s="669"/>
      <c r="K241" s="652">
        <v>1000</v>
      </c>
      <c r="L241" s="69"/>
    </row>
    <row r="242" spans="1:12" ht="20.100000000000001" customHeight="1">
      <c r="A242" s="61">
        <v>231</v>
      </c>
      <c r="B242" s="61" t="s">
        <v>384</v>
      </c>
      <c r="C242" s="63" t="s">
        <v>142</v>
      </c>
      <c r="D242" s="332" t="s">
        <v>416</v>
      </c>
      <c r="E242" s="331" t="s">
        <v>417</v>
      </c>
      <c r="F242" s="586" t="s">
        <v>441</v>
      </c>
      <c r="G242" s="331">
        <v>2018</v>
      </c>
      <c r="H242" s="331">
        <v>2021</v>
      </c>
      <c r="I242" s="669">
        <v>8670000</v>
      </c>
      <c r="J242" s="669"/>
      <c r="K242" s="652">
        <v>1000</v>
      </c>
      <c r="L242" s="69"/>
    </row>
    <row r="243" spans="1:12" ht="20.100000000000001" customHeight="1">
      <c r="A243" s="61">
        <v>232</v>
      </c>
      <c r="B243" s="61" t="s">
        <v>384</v>
      </c>
      <c r="C243" s="63" t="s">
        <v>142</v>
      </c>
      <c r="D243" s="332" t="s">
        <v>418</v>
      </c>
      <c r="E243" s="331" t="s">
        <v>419</v>
      </c>
      <c r="F243" s="586" t="s">
        <v>441</v>
      </c>
      <c r="G243" s="331">
        <v>2018</v>
      </c>
      <c r="H243" s="331">
        <v>2021</v>
      </c>
      <c r="I243" s="669">
        <v>6190000</v>
      </c>
      <c r="J243" s="669"/>
      <c r="K243" s="652">
        <v>1000</v>
      </c>
      <c r="L243" s="69"/>
    </row>
    <row r="244" spans="1:12" ht="20.100000000000001" customHeight="1">
      <c r="A244" s="61">
        <v>233</v>
      </c>
      <c r="B244" s="61" t="s">
        <v>384</v>
      </c>
      <c r="C244" s="63" t="s">
        <v>142</v>
      </c>
      <c r="D244" s="332" t="s">
        <v>420</v>
      </c>
      <c r="E244" s="331" t="s">
        <v>419</v>
      </c>
      <c r="F244" s="586" t="s">
        <v>441</v>
      </c>
      <c r="G244" s="331">
        <v>2018</v>
      </c>
      <c r="H244" s="331">
        <v>2021</v>
      </c>
      <c r="I244" s="669">
        <v>14366000</v>
      </c>
      <c r="J244" s="669"/>
      <c r="K244" s="652">
        <v>1000</v>
      </c>
      <c r="L244" s="69"/>
    </row>
    <row r="245" spans="1:12" ht="20.100000000000001" customHeight="1">
      <c r="A245" s="61">
        <v>234</v>
      </c>
      <c r="B245" s="61" t="s">
        <v>384</v>
      </c>
      <c r="C245" s="63" t="s">
        <v>142</v>
      </c>
      <c r="D245" s="332" t="s">
        <v>421</v>
      </c>
      <c r="E245" s="331" t="s">
        <v>422</v>
      </c>
      <c r="F245" s="586" t="s">
        <v>441</v>
      </c>
      <c r="G245" s="331">
        <v>2018</v>
      </c>
      <c r="H245" s="331">
        <v>2021</v>
      </c>
      <c r="I245" s="669">
        <v>8670000</v>
      </c>
      <c r="J245" s="669"/>
      <c r="K245" s="652">
        <v>1000</v>
      </c>
      <c r="L245" s="69"/>
    </row>
    <row r="246" spans="1:12" ht="20.100000000000001" customHeight="1">
      <c r="A246" s="61">
        <v>235</v>
      </c>
      <c r="B246" s="61" t="s">
        <v>384</v>
      </c>
      <c r="C246" s="63" t="s">
        <v>142</v>
      </c>
      <c r="D246" s="332" t="s">
        <v>423</v>
      </c>
      <c r="E246" s="331" t="s">
        <v>422</v>
      </c>
      <c r="F246" s="586" t="s">
        <v>441</v>
      </c>
      <c r="G246" s="331">
        <v>2018</v>
      </c>
      <c r="H246" s="331">
        <v>2021</v>
      </c>
      <c r="I246" s="669">
        <v>14366000</v>
      </c>
      <c r="J246" s="669"/>
      <c r="K246" s="652">
        <v>1000</v>
      </c>
      <c r="L246" s="69"/>
    </row>
    <row r="247" spans="1:12" ht="20.100000000000001" customHeight="1">
      <c r="A247" s="61">
        <v>236</v>
      </c>
      <c r="B247" s="61" t="s">
        <v>384</v>
      </c>
      <c r="C247" s="63" t="s">
        <v>142</v>
      </c>
      <c r="D247" s="332" t="s">
        <v>424</v>
      </c>
      <c r="E247" s="331" t="s">
        <v>157</v>
      </c>
      <c r="F247" s="586" t="s">
        <v>441</v>
      </c>
      <c r="G247" s="331">
        <v>2018</v>
      </c>
      <c r="H247" s="331">
        <v>2021</v>
      </c>
      <c r="I247" s="669">
        <v>8670000</v>
      </c>
      <c r="J247" s="669"/>
      <c r="K247" s="652">
        <v>1000</v>
      </c>
      <c r="L247" s="69"/>
    </row>
    <row r="248" spans="1:12" ht="20.100000000000001" customHeight="1">
      <c r="A248" s="61">
        <v>237</v>
      </c>
      <c r="B248" s="61" t="s">
        <v>384</v>
      </c>
      <c r="C248" s="63" t="s">
        <v>142</v>
      </c>
      <c r="D248" s="332" t="s">
        <v>425</v>
      </c>
      <c r="E248" s="63" t="s">
        <v>2329</v>
      </c>
      <c r="F248" s="586" t="s">
        <v>441</v>
      </c>
      <c r="G248" s="331">
        <v>2018</v>
      </c>
      <c r="H248" s="331">
        <v>2021</v>
      </c>
      <c r="I248" s="669">
        <v>10200000</v>
      </c>
      <c r="J248" s="669"/>
      <c r="K248" s="652">
        <v>1000</v>
      </c>
      <c r="L248" s="69"/>
    </row>
    <row r="249" spans="1:12" ht="20.100000000000001" customHeight="1">
      <c r="A249" s="61">
        <v>238</v>
      </c>
      <c r="B249" s="61" t="s">
        <v>384</v>
      </c>
      <c r="C249" s="63" t="s">
        <v>142</v>
      </c>
      <c r="D249" s="332" t="s">
        <v>426</v>
      </c>
      <c r="E249" s="322" t="s">
        <v>276</v>
      </c>
      <c r="F249" s="586" t="s">
        <v>441</v>
      </c>
      <c r="G249" s="331">
        <v>2019</v>
      </c>
      <c r="H249" s="331">
        <v>2021</v>
      </c>
      <c r="I249" s="669">
        <v>8670000</v>
      </c>
      <c r="J249" s="669"/>
      <c r="K249" s="652">
        <v>1000</v>
      </c>
      <c r="L249" s="69"/>
    </row>
    <row r="250" spans="1:12" ht="20.100000000000001" customHeight="1">
      <c r="A250" s="61">
        <v>239</v>
      </c>
      <c r="B250" s="61" t="s">
        <v>384</v>
      </c>
      <c r="C250" s="63" t="s">
        <v>142</v>
      </c>
      <c r="D250" s="332" t="s">
        <v>427</v>
      </c>
      <c r="E250" s="331" t="s">
        <v>392</v>
      </c>
      <c r="F250" s="586" t="s">
        <v>441</v>
      </c>
      <c r="G250" s="331">
        <v>2019</v>
      </c>
      <c r="H250" s="331">
        <v>2021</v>
      </c>
      <c r="I250" s="669">
        <v>8670000</v>
      </c>
      <c r="J250" s="669"/>
      <c r="K250" s="652">
        <v>1000</v>
      </c>
      <c r="L250" s="69"/>
    </row>
    <row r="251" spans="1:12" ht="20.100000000000001" customHeight="1">
      <c r="A251" s="61">
        <v>240</v>
      </c>
      <c r="B251" s="61" t="s">
        <v>384</v>
      </c>
      <c r="C251" s="63" t="s">
        <v>142</v>
      </c>
      <c r="D251" s="332" t="s">
        <v>428</v>
      </c>
      <c r="E251" s="331" t="s">
        <v>392</v>
      </c>
      <c r="F251" s="586" t="s">
        <v>441</v>
      </c>
      <c r="G251" s="331">
        <v>2019</v>
      </c>
      <c r="H251" s="331">
        <v>2021</v>
      </c>
      <c r="I251" s="669">
        <v>8670000</v>
      </c>
      <c r="J251" s="669"/>
      <c r="K251" s="652">
        <v>1000</v>
      </c>
      <c r="L251" s="69"/>
    </row>
    <row r="252" spans="1:12" ht="20.100000000000001" customHeight="1">
      <c r="A252" s="61">
        <v>241</v>
      </c>
      <c r="B252" s="61" t="s">
        <v>384</v>
      </c>
      <c r="C252" s="63" t="s">
        <v>142</v>
      </c>
      <c r="D252" s="332" t="s">
        <v>429</v>
      </c>
      <c r="E252" s="331" t="s">
        <v>392</v>
      </c>
      <c r="F252" s="586" t="s">
        <v>441</v>
      </c>
      <c r="G252" s="331">
        <v>2019</v>
      </c>
      <c r="H252" s="331">
        <v>2021</v>
      </c>
      <c r="I252" s="669">
        <v>8670000</v>
      </c>
      <c r="J252" s="669"/>
      <c r="K252" s="652">
        <v>1000</v>
      </c>
      <c r="L252" s="69"/>
    </row>
    <row r="253" spans="1:12" ht="20.100000000000001" customHeight="1">
      <c r="A253" s="61">
        <v>242</v>
      </c>
      <c r="B253" s="61" t="s">
        <v>384</v>
      </c>
      <c r="C253" s="63" t="s">
        <v>142</v>
      </c>
      <c r="D253" s="332" t="s">
        <v>430</v>
      </c>
      <c r="E253" s="331" t="s">
        <v>411</v>
      </c>
      <c r="F253" s="586" t="s">
        <v>441</v>
      </c>
      <c r="G253" s="331">
        <v>2018</v>
      </c>
      <c r="H253" s="331">
        <v>2021</v>
      </c>
      <c r="I253" s="669">
        <v>6982000</v>
      </c>
      <c r="J253" s="669"/>
      <c r="K253" s="652">
        <v>1000</v>
      </c>
      <c r="L253" s="69"/>
    </row>
    <row r="254" spans="1:12" ht="20.100000000000001" customHeight="1">
      <c r="A254" s="61">
        <v>243</v>
      </c>
      <c r="B254" s="61" t="s">
        <v>384</v>
      </c>
      <c r="C254" s="63" t="s">
        <v>142</v>
      </c>
      <c r="D254" s="332" t="s">
        <v>431</v>
      </c>
      <c r="E254" s="63" t="s">
        <v>2328</v>
      </c>
      <c r="F254" s="586" t="s">
        <v>441</v>
      </c>
      <c r="G254" s="331">
        <v>2018</v>
      </c>
      <c r="H254" s="331">
        <v>2020</v>
      </c>
      <c r="I254" s="669">
        <v>8890120</v>
      </c>
      <c r="J254" s="669"/>
      <c r="K254" s="652">
        <v>7890120</v>
      </c>
      <c r="L254" s="69"/>
    </row>
    <row r="255" spans="1:12" ht="20.100000000000001" customHeight="1">
      <c r="A255" s="61">
        <v>244</v>
      </c>
      <c r="B255" s="61" t="s">
        <v>384</v>
      </c>
      <c r="C255" s="63" t="s">
        <v>142</v>
      </c>
      <c r="D255" s="332" t="s">
        <v>432</v>
      </c>
      <c r="E255" s="331" t="s">
        <v>419</v>
      </c>
      <c r="F255" s="586" t="s">
        <v>441</v>
      </c>
      <c r="G255" s="331">
        <v>2018</v>
      </c>
      <c r="H255" s="331">
        <v>2021</v>
      </c>
      <c r="I255" s="669">
        <v>8670000</v>
      </c>
      <c r="J255" s="669"/>
      <c r="K255" s="652">
        <v>1000</v>
      </c>
      <c r="L255" s="69"/>
    </row>
    <row r="256" spans="1:12" ht="20.100000000000001" customHeight="1">
      <c r="A256" s="61">
        <v>245</v>
      </c>
      <c r="B256" s="61" t="s">
        <v>384</v>
      </c>
      <c r="C256" s="63" t="s">
        <v>142</v>
      </c>
      <c r="D256" s="332" t="s">
        <v>433</v>
      </c>
      <c r="E256" s="331" t="s">
        <v>419</v>
      </c>
      <c r="F256" s="586" t="s">
        <v>441</v>
      </c>
      <c r="G256" s="331">
        <v>2018</v>
      </c>
      <c r="H256" s="331">
        <v>2021</v>
      </c>
      <c r="I256" s="669">
        <v>8670000</v>
      </c>
      <c r="J256" s="669"/>
      <c r="K256" s="652">
        <v>1000</v>
      </c>
      <c r="L256" s="69"/>
    </row>
    <row r="257" spans="1:12" ht="20.100000000000001" customHeight="1">
      <c r="A257" s="61">
        <v>246</v>
      </c>
      <c r="B257" s="61" t="s">
        <v>384</v>
      </c>
      <c r="C257" s="63" t="s">
        <v>142</v>
      </c>
      <c r="D257" s="332" t="s">
        <v>434</v>
      </c>
      <c r="E257" s="331" t="s">
        <v>419</v>
      </c>
      <c r="F257" s="586" t="s">
        <v>441</v>
      </c>
      <c r="G257" s="331">
        <v>2018</v>
      </c>
      <c r="H257" s="331">
        <v>2021</v>
      </c>
      <c r="I257" s="669">
        <v>8670000</v>
      </c>
      <c r="J257" s="669"/>
      <c r="K257" s="652">
        <v>1000</v>
      </c>
      <c r="L257" s="69"/>
    </row>
    <row r="258" spans="1:12" ht="20.100000000000001" customHeight="1">
      <c r="A258" s="61">
        <v>247</v>
      </c>
      <c r="B258" s="61" t="s">
        <v>384</v>
      </c>
      <c r="C258" s="63" t="s">
        <v>142</v>
      </c>
      <c r="D258" s="332" t="s">
        <v>435</v>
      </c>
      <c r="E258" s="331" t="s">
        <v>436</v>
      </c>
      <c r="F258" s="586" t="s">
        <v>441</v>
      </c>
      <c r="G258" s="331">
        <v>2018</v>
      </c>
      <c r="H258" s="331">
        <v>2021</v>
      </c>
      <c r="I258" s="669">
        <v>11678000</v>
      </c>
      <c r="J258" s="669"/>
      <c r="K258" s="652">
        <v>1000</v>
      </c>
      <c r="L258" s="69"/>
    </row>
    <row r="259" spans="1:12" ht="20.100000000000001" customHeight="1">
      <c r="A259" s="61">
        <v>248</v>
      </c>
      <c r="B259" s="61" t="s">
        <v>384</v>
      </c>
      <c r="C259" s="63" t="s">
        <v>142</v>
      </c>
      <c r="D259" s="332" t="s">
        <v>437</v>
      </c>
      <c r="E259" s="322" t="s">
        <v>276</v>
      </c>
      <c r="F259" s="586" t="s">
        <v>441</v>
      </c>
      <c r="G259" s="331">
        <v>2019</v>
      </c>
      <c r="H259" s="331">
        <v>2021</v>
      </c>
      <c r="I259" s="669">
        <v>8670000</v>
      </c>
      <c r="J259" s="669"/>
      <c r="K259" s="652">
        <v>1000</v>
      </c>
      <c r="L259" s="69"/>
    </row>
    <row r="260" spans="1:12" ht="20.100000000000001" customHeight="1">
      <c r="A260" s="61">
        <v>249</v>
      </c>
      <c r="B260" s="61" t="s">
        <v>384</v>
      </c>
      <c r="C260" s="63" t="s">
        <v>142</v>
      </c>
      <c r="D260" s="332" t="s">
        <v>438</v>
      </c>
      <c r="E260" s="331" t="s">
        <v>392</v>
      </c>
      <c r="F260" s="586" t="s">
        <v>441</v>
      </c>
      <c r="G260" s="331">
        <v>2019</v>
      </c>
      <c r="H260" s="331">
        <v>2021</v>
      </c>
      <c r="I260" s="669">
        <v>8670000</v>
      </c>
      <c r="J260" s="669"/>
      <c r="K260" s="652">
        <v>1000</v>
      </c>
      <c r="L260" s="69"/>
    </row>
    <row r="261" spans="1:12" ht="20.100000000000001" customHeight="1">
      <c r="A261" s="61">
        <v>250</v>
      </c>
      <c r="B261" s="61" t="s">
        <v>384</v>
      </c>
      <c r="C261" s="63" t="s">
        <v>142</v>
      </c>
      <c r="D261" s="332" t="s">
        <v>439</v>
      </c>
      <c r="E261" s="63" t="s">
        <v>2329</v>
      </c>
      <c r="F261" s="586" t="s">
        <v>441</v>
      </c>
      <c r="G261" s="331">
        <v>2018</v>
      </c>
      <c r="H261" s="331">
        <v>2021</v>
      </c>
      <c r="I261" s="669">
        <v>8670000</v>
      </c>
      <c r="J261" s="669"/>
      <c r="K261" s="652">
        <v>1000</v>
      </c>
      <c r="L261" s="69"/>
    </row>
    <row r="262" spans="1:12" ht="20.100000000000001" customHeight="1">
      <c r="A262" s="61">
        <v>251</v>
      </c>
      <c r="B262" s="61" t="s">
        <v>384</v>
      </c>
      <c r="C262" s="63" t="s">
        <v>142</v>
      </c>
      <c r="D262" s="332" t="s">
        <v>440</v>
      </c>
      <c r="E262" s="331" t="s">
        <v>392</v>
      </c>
      <c r="F262" s="586" t="s">
        <v>441</v>
      </c>
      <c r="G262" s="331">
        <v>2019</v>
      </c>
      <c r="H262" s="331">
        <v>2021</v>
      </c>
      <c r="I262" s="669">
        <v>8670000</v>
      </c>
      <c r="J262" s="669"/>
      <c r="K262" s="652">
        <v>1000</v>
      </c>
      <c r="L262" s="69"/>
    </row>
    <row r="263" spans="1:12" ht="38.25">
      <c r="A263" s="61">
        <v>252</v>
      </c>
      <c r="B263" s="63" t="s">
        <v>1056</v>
      </c>
      <c r="C263" s="303" t="s">
        <v>142</v>
      </c>
      <c r="D263" s="302" t="s">
        <v>442</v>
      </c>
      <c r="E263" s="303" t="s">
        <v>417</v>
      </c>
      <c r="F263" s="633" t="s">
        <v>443</v>
      </c>
      <c r="G263" s="305">
        <v>40849</v>
      </c>
      <c r="H263" s="305">
        <v>42781</v>
      </c>
      <c r="I263" s="670">
        <v>10150830.0294</v>
      </c>
      <c r="J263" s="670">
        <v>9087294.1199999992</v>
      </c>
      <c r="K263" s="670">
        <f t="shared" ref="K263:K294" si="2">I263-J263</f>
        <v>1063535.9094000012</v>
      </c>
      <c r="L263" s="69"/>
    </row>
    <row r="264" spans="1:12" ht="40.5" customHeight="1">
      <c r="A264" s="61">
        <v>253</v>
      </c>
      <c r="B264" s="63" t="s">
        <v>1056</v>
      </c>
      <c r="C264" s="303" t="s">
        <v>142</v>
      </c>
      <c r="D264" s="302" t="s">
        <v>444</v>
      </c>
      <c r="E264" s="331" t="s">
        <v>436</v>
      </c>
      <c r="F264" s="633" t="s">
        <v>445</v>
      </c>
      <c r="G264" s="305">
        <v>40120</v>
      </c>
      <c r="H264" s="305">
        <v>40190</v>
      </c>
      <c r="I264" s="670">
        <v>54280</v>
      </c>
      <c r="J264" s="670">
        <v>0</v>
      </c>
      <c r="K264" s="670">
        <f t="shared" si="2"/>
        <v>54280</v>
      </c>
      <c r="L264" s="69"/>
    </row>
    <row r="265" spans="1:12" ht="38.25">
      <c r="A265" s="61">
        <v>254</v>
      </c>
      <c r="B265" s="63" t="s">
        <v>1056</v>
      </c>
      <c r="C265" s="303" t="s">
        <v>142</v>
      </c>
      <c r="D265" s="302" t="s">
        <v>446</v>
      </c>
      <c r="E265" s="237" t="s">
        <v>2324</v>
      </c>
      <c r="F265" s="633" t="s">
        <v>445</v>
      </c>
      <c r="G265" s="305">
        <v>40519</v>
      </c>
      <c r="H265" s="305">
        <v>40818</v>
      </c>
      <c r="I265" s="670">
        <v>624459.92299849994</v>
      </c>
      <c r="J265" s="670">
        <v>150964.69</v>
      </c>
      <c r="K265" s="670">
        <f t="shared" si="2"/>
        <v>473495.23299849994</v>
      </c>
      <c r="L265" s="69"/>
    </row>
    <row r="266" spans="1:12" ht="38.25">
      <c r="A266" s="61">
        <v>255</v>
      </c>
      <c r="B266" s="63" t="s">
        <v>1056</v>
      </c>
      <c r="C266" s="303" t="s">
        <v>142</v>
      </c>
      <c r="D266" s="302" t="s">
        <v>447</v>
      </c>
      <c r="E266" s="61" t="s">
        <v>127</v>
      </c>
      <c r="F266" s="633" t="s">
        <v>445</v>
      </c>
      <c r="G266" s="305">
        <v>41044</v>
      </c>
      <c r="H266" s="305">
        <v>41609</v>
      </c>
      <c r="I266" s="670">
        <v>233286</v>
      </c>
      <c r="J266" s="670">
        <v>0</v>
      </c>
      <c r="K266" s="670">
        <f t="shared" si="2"/>
        <v>233286</v>
      </c>
      <c r="L266" s="69"/>
    </row>
    <row r="267" spans="1:12" ht="38.25">
      <c r="A267" s="61">
        <v>256</v>
      </c>
      <c r="B267" s="63" t="s">
        <v>1056</v>
      </c>
      <c r="C267" s="303" t="s">
        <v>142</v>
      </c>
      <c r="D267" s="302" t="s">
        <v>448</v>
      </c>
      <c r="E267" s="303" t="s">
        <v>449</v>
      </c>
      <c r="F267" s="633" t="s">
        <v>445</v>
      </c>
      <c r="G267" s="305">
        <v>41092</v>
      </c>
      <c r="H267" s="305">
        <v>41391</v>
      </c>
      <c r="I267" s="670">
        <v>1215872</v>
      </c>
      <c r="J267" s="670">
        <v>503239.12</v>
      </c>
      <c r="K267" s="670">
        <f t="shared" si="2"/>
        <v>712632.88</v>
      </c>
      <c r="L267" s="69"/>
    </row>
    <row r="268" spans="1:12" ht="38.25">
      <c r="A268" s="61">
        <v>257</v>
      </c>
      <c r="B268" s="63" t="s">
        <v>1056</v>
      </c>
      <c r="C268" s="303" t="s">
        <v>142</v>
      </c>
      <c r="D268" s="302" t="s">
        <v>450</v>
      </c>
      <c r="E268" s="331" t="s">
        <v>436</v>
      </c>
      <c r="F268" s="633" t="s">
        <v>443</v>
      </c>
      <c r="G268" s="305">
        <v>41137</v>
      </c>
      <c r="H268" s="305">
        <v>41936</v>
      </c>
      <c r="I268" s="670">
        <v>9633220.9408</v>
      </c>
      <c r="J268" s="670">
        <v>5977414.7999999998</v>
      </c>
      <c r="K268" s="670">
        <f t="shared" si="2"/>
        <v>3655806.1408000002</v>
      </c>
      <c r="L268" s="69"/>
    </row>
    <row r="269" spans="1:12" ht="38.25">
      <c r="A269" s="61">
        <v>258</v>
      </c>
      <c r="B269" s="63" t="s">
        <v>1056</v>
      </c>
      <c r="C269" s="303" t="s">
        <v>142</v>
      </c>
      <c r="D269" s="302" t="s">
        <v>451</v>
      </c>
      <c r="E269" s="331" t="s">
        <v>436</v>
      </c>
      <c r="F269" s="633" t="s">
        <v>443</v>
      </c>
      <c r="G269" s="305">
        <v>41194</v>
      </c>
      <c r="H269" s="305" t="s">
        <v>452</v>
      </c>
      <c r="I269" s="670">
        <v>7002103.716</v>
      </c>
      <c r="J269" s="670">
        <v>5912742.4325999999</v>
      </c>
      <c r="K269" s="670">
        <f t="shared" si="2"/>
        <v>1089361.2834000001</v>
      </c>
      <c r="L269" s="69"/>
    </row>
    <row r="270" spans="1:12" ht="74.25" customHeight="1">
      <c r="A270" s="61">
        <v>259</v>
      </c>
      <c r="B270" s="63" t="s">
        <v>1056</v>
      </c>
      <c r="C270" s="303" t="s">
        <v>142</v>
      </c>
      <c r="D270" s="302" t="s">
        <v>453</v>
      </c>
      <c r="E270" s="331" t="s">
        <v>436</v>
      </c>
      <c r="F270" s="633" t="s">
        <v>443</v>
      </c>
      <c r="G270" s="305">
        <v>41311</v>
      </c>
      <c r="H270" s="305">
        <v>42221</v>
      </c>
      <c r="I270" s="670">
        <v>14138975.800932752</v>
      </c>
      <c r="J270" s="670">
        <v>12918201.5568</v>
      </c>
      <c r="K270" s="670">
        <f t="shared" si="2"/>
        <v>1220774.2441327516</v>
      </c>
      <c r="L270" s="69"/>
    </row>
    <row r="271" spans="1:12" ht="97.5" customHeight="1">
      <c r="A271" s="61">
        <v>260</v>
      </c>
      <c r="B271" s="63" t="s">
        <v>1056</v>
      </c>
      <c r="C271" s="303" t="s">
        <v>142</v>
      </c>
      <c r="D271" s="302" t="s">
        <v>454</v>
      </c>
      <c r="E271" s="303" t="s">
        <v>417</v>
      </c>
      <c r="F271" s="633" t="s">
        <v>445</v>
      </c>
      <c r="G271" s="305">
        <v>41205</v>
      </c>
      <c r="H271" s="305">
        <v>41354</v>
      </c>
      <c r="I271" s="670">
        <v>146320</v>
      </c>
      <c r="J271" s="670">
        <v>0</v>
      </c>
      <c r="K271" s="670">
        <f t="shared" si="2"/>
        <v>146320</v>
      </c>
      <c r="L271" s="69"/>
    </row>
    <row r="272" spans="1:12" ht="38.25">
      <c r="A272" s="61">
        <v>261</v>
      </c>
      <c r="B272" s="63" t="s">
        <v>1056</v>
      </c>
      <c r="C272" s="303" t="s">
        <v>142</v>
      </c>
      <c r="D272" s="302" t="s">
        <v>455</v>
      </c>
      <c r="E272" s="303" t="s">
        <v>456</v>
      </c>
      <c r="F272" s="633" t="s">
        <v>445</v>
      </c>
      <c r="G272" s="305">
        <v>41226</v>
      </c>
      <c r="H272" s="305">
        <v>41525</v>
      </c>
      <c r="I272" s="670">
        <v>889106.4</v>
      </c>
      <c r="J272" s="670">
        <v>46203.39</v>
      </c>
      <c r="K272" s="670">
        <f t="shared" si="2"/>
        <v>842903.01</v>
      </c>
      <c r="L272" s="69"/>
    </row>
    <row r="273" spans="1:12" ht="38.25">
      <c r="A273" s="61">
        <v>262</v>
      </c>
      <c r="B273" s="63" t="s">
        <v>1056</v>
      </c>
      <c r="C273" s="303" t="s">
        <v>142</v>
      </c>
      <c r="D273" s="302" t="s">
        <v>457</v>
      </c>
      <c r="E273" s="303" t="s">
        <v>417</v>
      </c>
      <c r="F273" s="633" t="s">
        <v>443</v>
      </c>
      <c r="G273" s="305">
        <v>41236</v>
      </c>
      <c r="H273" s="305">
        <v>42014</v>
      </c>
      <c r="I273" s="670">
        <v>9143348.9558000006</v>
      </c>
      <c r="J273" s="670">
        <v>6820350.4500000002</v>
      </c>
      <c r="K273" s="670">
        <f t="shared" si="2"/>
        <v>2322998.5058000004</v>
      </c>
      <c r="L273" s="69"/>
    </row>
    <row r="274" spans="1:12" ht="38.25">
      <c r="A274" s="61">
        <v>263</v>
      </c>
      <c r="B274" s="63" t="s">
        <v>1056</v>
      </c>
      <c r="C274" s="303" t="s">
        <v>142</v>
      </c>
      <c r="D274" s="302" t="s">
        <v>458</v>
      </c>
      <c r="E274" s="331" t="s">
        <v>436</v>
      </c>
      <c r="F274" s="633" t="s">
        <v>443</v>
      </c>
      <c r="G274" s="305">
        <v>41227</v>
      </c>
      <c r="H274" s="305" t="s">
        <v>459</v>
      </c>
      <c r="I274" s="670">
        <v>6791501.9415999996</v>
      </c>
      <c r="J274" s="670">
        <v>4487024.2807999998</v>
      </c>
      <c r="K274" s="670">
        <f t="shared" si="2"/>
        <v>2304477.6607999997</v>
      </c>
      <c r="L274" s="69"/>
    </row>
    <row r="275" spans="1:12" ht="38.25">
      <c r="A275" s="61">
        <v>264</v>
      </c>
      <c r="B275" s="63" t="s">
        <v>1056</v>
      </c>
      <c r="C275" s="303" t="s">
        <v>142</v>
      </c>
      <c r="D275" s="302" t="s">
        <v>460</v>
      </c>
      <c r="E275" s="331" t="s">
        <v>436</v>
      </c>
      <c r="F275" s="633" t="s">
        <v>443</v>
      </c>
      <c r="G275" s="305">
        <v>41243</v>
      </c>
      <c r="H275" s="305" t="s">
        <v>461</v>
      </c>
      <c r="I275" s="670">
        <v>3424927.3676</v>
      </c>
      <c r="J275" s="670">
        <v>2909834.54</v>
      </c>
      <c r="K275" s="670">
        <f t="shared" si="2"/>
        <v>515092.82759999996</v>
      </c>
      <c r="L275" s="69"/>
    </row>
    <row r="276" spans="1:12" ht="38.25">
      <c r="A276" s="61">
        <v>265</v>
      </c>
      <c r="B276" s="63" t="s">
        <v>1056</v>
      </c>
      <c r="C276" s="303" t="s">
        <v>142</v>
      </c>
      <c r="D276" s="302" t="s">
        <v>462</v>
      </c>
      <c r="E276" s="63" t="s">
        <v>160</v>
      </c>
      <c r="F276" s="633" t="s">
        <v>445</v>
      </c>
      <c r="G276" s="305">
        <v>41300</v>
      </c>
      <c r="H276" s="305">
        <v>41500</v>
      </c>
      <c r="I276" s="670">
        <v>8720.2000000000007</v>
      </c>
      <c r="J276" s="670">
        <v>0</v>
      </c>
      <c r="K276" s="670">
        <f t="shared" si="2"/>
        <v>8720.2000000000007</v>
      </c>
      <c r="L276" s="69"/>
    </row>
    <row r="277" spans="1:12" ht="38.25">
      <c r="A277" s="61">
        <v>266</v>
      </c>
      <c r="B277" s="63" t="s">
        <v>1056</v>
      </c>
      <c r="C277" s="303" t="s">
        <v>142</v>
      </c>
      <c r="D277" s="302" t="s">
        <v>463</v>
      </c>
      <c r="E277" s="331" t="s">
        <v>436</v>
      </c>
      <c r="F277" s="633" t="s">
        <v>445</v>
      </c>
      <c r="G277" s="305">
        <v>41299</v>
      </c>
      <c r="H277" s="305">
        <v>41598</v>
      </c>
      <c r="I277" s="670">
        <v>82588.2</v>
      </c>
      <c r="J277" s="670">
        <v>0</v>
      </c>
      <c r="K277" s="670">
        <f t="shared" si="2"/>
        <v>82588.2</v>
      </c>
      <c r="L277" s="69"/>
    </row>
    <row r="278" spans="1:12" ht="38.25">
      <c r="A278" s="61">
        <v>267</v>
      </c>
      <c r="B278" s="63" t="s">
        <v>1056</v>
      </c>
      <c r="C278" s="303" t="s">
        <v>142</v>
      </c>
      <c r="D278" s="302" t="s">
        <v>464</v>
      </c>
      <c r="E278" s="331" t="s">
        <v>436</v>
      </c>
      <c r="F278" s="633" t="s">
        <v>445</v>
      </c>
      <c r="G278" s="305">
        <v>41194</v>
      </c>
      <c r="H278" s="305">
        <v>41313</v>
      </c>
      <c r="I278" s="670">
        <v>155760</v>
      </c>
      <c r="J278" s="670">
        <v>0</v>
      </c>
      <c r="K278" s="670">
        <f t="shared" si="2"/>
        <v>155760</v>
      </c>
      <c r="L278" s="69"/>
    </row>
    <row r="279" spans="1:12" ht="38.25">
      <c r="A279" s="61">
        <v>268</v>
      </c>
      <c r="B279" s="63" t="s">
        <v>1056</v>
      </c>
      <c r="C279" s="303" t="s">
        <v>142</v>
      </c>
      <c r="D279" s="302" t="s">
        <v>465</v>
      </c>
      <c r="E279" s="303" t="s">
        <v>449</v>
      </c>
      <c r="F279" s="633" t="s">
        <v>445</v>
      </c>
      <c r="G279" s="305">
        <v>41709</v>
      </c>
      <c r="H279" s="305">
        <v>42014</v>
      </c>
      <c r="I279" s="670">
        <v>1167020</v>
      </c>
      <c r="J279" s="670">
        <v>0</v>
      </c>
      <c r="K279" s="670">
        <f t="shared" si="2"/>
        <v>1167020</v>
      </c>
      <c r="L279" s="69"/>
    </row>
    <row r="280" spans="1:12" ht="38.25">
      <c r="A280" s="61">
        <v>269</v>
      </c>
      <c r="B280" s="63" t="s">
        <v>1056</v>
      </c>
      <c r="C280" s="303" t="s">
        <v>142</v>
      </c>
      <c r="D280" s="302" t="s">
        <v>466</v>
      </c>
      <c r="E280" s="63" t="s">
        <v>167</v>
      </c>
      <c r="F280" s="633" t="s">
        <v>445</v>
      </c>
      <c r="G280" s="305">
        <v>41518</v>
      </c>
      <c r="H280" s="305">
        <v>41577</v>
      </c>
      <c r="I280" s="670">
        <v>8850</v>
      </c>
      <c r="J280" s="670">
        <v>0</v>
      </c>
      <c r="K280" s="670">
        <f t="shared" si="2"/>
        <v>8850</v>
      </c>
      <c r="L280" s="69"/>
    </row>
    <row r="281" spans="1:12" ht="38.25">
      <c r="A281" s="61">
        <v>270</v>
      </c>
      <c r="B281" s="63" t="s">
        <v>1056</v>
      </c>
      <c r="C281" s="303" t="s">
        <v>142</v>
      </c>
      <c r="D281" s="302" t="s">
        <v>467</v>
      </c>
      <c r="E281" s="237" t="s">
        <v>312</v>
      </c>
      <c r="F281" s="633" t="s">
        <v>445</v>
      </c>
      <c r="G281" s="305">
        <v>41376</v>
      </c>
      <c r="H281" s="305">
        <v>41616</v>
      </c>
      <c r="I281" s="670">
        <v>226512.8</v>
      </c>
      <c r="J281" s="670">
        <v>0</v>
      </c>
      <c r="K281" s="670">
        <f t="shared" si="2"/>
        <v>226512.8</v>
      </c>
      <c r="L281" s="69"/>
    </row>
    <row r="282" spans="1:12" ht="38.25">
      <c r="A282" s="61">
        <v>271</v>
      </c>
      <c r="B282" s="63" t="s">
        <v>1056</v>
      </c>
      <c r="C282" s="303" t="s">
        <v>142</v>
      </c>
      <c r="D282" s="302" t="s">
        <v>468</v>
      </c>
      <c r="E282" s="331" t="s">
        <v>436</v>
      </c>
      <c r="F282" s="633" t="s">
        <v>443</v>
      </c>
      <c r="G282" s="305">
        <v>41411</v>
      </c>
      <c r="H282" s="305" t="s">
        <v>469</v>
      </c>
      <c r="I282" s="670">
        <v>8051095.0184000004</v>
      </c>
      <c r="J282" s="670">
        <v>8030865.398</v>
      </c>
      <c r="K282" s="670">
        <f t="shared" si="2"/>
        <v>20229.620400000364</v>
      </c>
      <c r="L282" s="69"/>
    </row>
    <row r="283" spans="1:12" ht="38.25">
      <c r="A283" s="61">
        <v>272</v>
      </c>
      <c r="B283" s="63" t="s">
        <v>1056</v>
      </c>
      <c r="C283" s="303" t="s">
        <v>142</v>
      </c>
      <c r="D283" s="302" t="s">
        <v>470</v>
      </c>
      <c r="E283" s="331" t="s">
        <v>436</v>
      </c>
      <c r="F283" s="633" t="s">
        <v>443</v>
      </c>
      <c r="G283" s="305">
        <v>41376</v>
      </c>
      <c r="H283" s="305">
        <v>42474</v>
      </c>
      <c r="I283" s="670">
        <v>8126894.1238000002</v>
      </c>
      <c r="J283" s="670">
        <v>7189934.8799999999</v>
      </c>
      <c r="K283" s="670">
        <f t="shared" si="2"/>
        <v>936959.24380000029</v>
      </c>
      <c r="L283" s="69"/>
    </row>
    <row r="284" spans="1:12" ht="96.75" customHeight="1">
      <c r="A284" s="61">
        <v>273</v>
      </c>
      <c r="B284" s="63" t="s">
        <v>1056</v>
      </c>
      <c r="C284" s="303" t="s">
        <v>142</v>
      </c>
      <c r="D284" s="302" t="s">
        <v>471</v>
      </c>
      <c r="E284" s="331" t="s">
        <v>436</v>
      </c>
      <c r="F284" s="633" t="s">
        <v>445</v>
      </c>
      <c r="G284" s="305">
        <v>41282</v>
      </c>
      <c r="H284" s="305">
        <v>41461</v>
      </c>
      <c r="I284" s="670">
        <v>25370</v>
      </c>
      <c r="J284" s="670">
        <v>0</v>
      </c>
      <c r="K284" s="670">
        <f t="shared" si="2"/>
        <v>25370</v>
      </c>
      <c r="L284" s="69"/>
    </row>
    <row r="285" spans="1:12" ht="38.25">
      <c r="A285" s="61">
        <v>274</v>
      </c>
      <c r="B285" s="63" t="s">
        <v>1056</v>
      </c>
      <c r="C285" s="303" t="s">
        <v>142</v>
      </c>
      <c r="D285" s="302" t="s">
        <v>472</v>
      </c>
      <c r="E285" s="61" t="s">
        <v>129</v>
      </c>
      <c r="F285" s="633" t="s">
        <v>445</v>
      </c>
      <c r="G285" s="305">
        <v>41368</v>
      </c>
      <c r="H285" s="305">
        <v>41517</v>
      </c>
      <c r="I285" s="670">
        <v>40120</v>
      </c>
      <c r="J285" s="670">
        <v>0</v>
      </c>
      <c r="K285" s="670">
        <f t="shared" si="2"/>
        <v>40120</v>
      </c>
      <c r="L285" s="69"/>
    </row>
    <row r="286" spans="1:12" ht="38.25">
      <c r="A286" s="61">
        <v>275</v>
      </c>
      <c r="B286" s="63" t="s">
        <v>1056</v>
      </c>
      <c r="C286" s="303" t="s">
        <v>142</v>
      </c>
      <c r="D286" s="302" t="s">
        <v>473</v>
      </c>
      <c r="E286" s="331" t="s">
        <v>419</v>
      </c>
      <c r="F286" s="633" t="s">
        <v>443</v>
      </c>
      <c r="G286" s="305">
        <v>41558</v>
      </c>
      <c r="H286" s="305">
        <v>42160</v>
      </c>
      <c r="I286" s="670">
        <v>4675087.8783999998</v>
      </c>
      <c r="J286" s="670">
        <v>4535015.0199999996</v>
      </c>
      <c r="K286" s="670">
        <f t="shared" si="2"/>
        <v>140072.85840000026</v>
      </c>
      <c r="L286" s="69"/>
    </row>
    <row r="287" spans="1:12" ht="38.25">
      <c r="A287" s="61">
        <v>276</v>
      </c>
      <c r="B287" s="63" t="s">
        <v>1056</v>
      </c>
      <c r="C287" s="303" t="s">
        <v>142</v>
      </c>
      <c r="D287" s="302" t="s">
        <v>474</v>
      </c>
      <c r="E287" s="331" t="s">
        <v>436</v>
      </c>
      <c r="F287" s="633" t="s">
        <v>443</v>
      </c>
      <c r="G287" s="305">
        <v>41506</v>
      </c>
      <c r="H287" s="305">
        <v>41806</v>
      </c>
      <c r="I287" s="670">
        <v>542800</v>
      </c>
      <c r="J287" s="670">
        <v>0</v>
      </c>
      <c r="K287" s="670">
        <f t="shared" si="2"/>
        <v>542800</v>
      </c>
      <c r="L287" s="69"/>
    </row>
    <row r="288" spans="1:12" ht="38.25">
      <c r="A288" s="61">
        <v>277</v>
      </c>
      <c r="B288" s="63" t="s">
        <v>1056</v>
      </c>
      <c r="C288" s="303" t="s">
        <v>142</v>
      </c>
      <c r="D288" s="302" t="s">
        <v>475</v>
      </c>
      <c r="E288" s="303" t="s">
        <v>456</v>
      </c>
      <c r="F288" s="633" t="s">
        <v>445</v>
      </c>
      <c r="G288" s="305">
        <v>41331</v>
      </c>
      <c r="H288" s="305">
        <v>41510</v>
      </c>
      <c r="I288" s="670">
        <v>61360</v>
      </c>
      <c r="J288" s="670">
        <v>0</v>
      </c>
      <c r="K288" s="670">
        <f t="shared" si="2"/>
        <v>61360</v>
      </c>
      <c r="L288" s="69"/>
    </row>
    <row r="289" spans="1:12" ht="97.5" customHeight="1">
      <c r="A289" s="61">
        <v>278</v>
      </c>
      <c r="B289" s="63" t="s">
        <v>1056</v>
      </c>
      <c r="C289" s="303" t="s">
        <v>142</v>
      </c>
      <c r="D289" s="302" t="s">
        <v>476</v>
      </c>
      <c r="E289" s="331" t="s">
        <v>436</v>
      </c>
      <c r="F289" s="633" t="s">
        <v>445</v>
      </c>
      <c r="G289" s="305">
        <v>41404</v>
      </c>
      <c r="H289" s="305">
        <v>41763</v>
      </c>
      <c r="I289" s="670">
        <v>1177640</v>
      </c>
      <c r="J289" s="670">
        <v>0</v>
      </c>
      <c r="K289" s="670">
        <f t="shared" si="2"/>
        <v>1177640</v>
      </c>
      <c r="L289" s="69"/>
    </row>
    <row r="290" spans="1:12" ht="69" customHeight="1">
      <c r="A290" s="61">
        <v>279</v>
      </c>
      <c r="B290" s="63" t="s">
        <v>1056</v>
      </c>
      <c r="C290" s="303" t="s">
        <v>142</v>
      </c>
      <c r="D290" s="302" t="s">
        <v>477</v>
      </c>
      <c r="E290" s="303" t="s">
        <v>417</v>
      </c>
      <c r="F290" s="633" t="s">
        <v>443</v>
      </c>
      <c r="G290" s="305">
        <v>41432</v>
      </c>
      <c r="H290" s="305" t="s">
        <v>478</v>
      </c>
      <c r="I290" s="670">
        <v>16893139.092599999</v>
      </c>
      <c r="J290" s="670">
        <v>3349188.517</v>
      </c>
      <c r="K290" s="670">
        <f t="shared" si="2"/>
        <v>13543950.575599998</v>
      </c>
      <c r="L290" s="69"/>
    </row>
    <row r="291" spans="1:12" ht="36" customHeight="1">
      <c r="A291" s="61">
        <v>280</v>
      </c>
      <c r="B291" s="63" t="s">
        <v>1056</v>
      </c>
      <c r="C291" s="303" t="s">
        <v>142</v>
      </c>
      <c r="D291" s="302" t="s">
        <v>479</v>
      </c>
      <c r="E291" s="63" t="s">
        <v>53</v>
      </c>
      <c r="F291" s="633" t="s">
        <v>443</v>
      </c>
      <c r="G291" s="305">
        <v>41586</v>
      </c>
      <c r="H291" s="305">
        <v>41370</v>
      </c>
      <c r="I291" s="670">
        <v>146320</v>
      </c>
      <c r="J291" s="670">
        <v>0</v>
      </c>
      <c r="K291" s="670">
        <f t="shared" si="2"/>
        <v>146320</v>
      </c>
      <c r="L291" s="69"/>
    </row>
    <row r="292" spans="1:12" ht="38.25">
      <c r="A292" s="61">
        <v>281</v>
      </c>
      <c r="B292" s="63" t="s">
        <v>1056</v>
      </c>
      <c r="C292" s="303" t="s">
        <v>142</v>
      </c>
      <c r="D292" s="302" t="s">
        <v>480</v>
      </c>
      <c r="E292" s="331" t="s">
        <v>436</v>
      </c>
      <c r="F292" s="633" t="s">
        <v>445</v>
      </c>
      <c r="G292" s="305">
        <v>42416</v>
      </c>
      <c r="H292" s="305">
        <v>42742</v>
      </c>
      <c r="I292" s="670">
        <v>1499182.0704000001</v>
      </c>
      <c r="J292" s="670">
        <v>1489696.3254</v>
      </c>
      <c r="K292" s="670">
        <f t="shared" si="2"/>
        <v>9485.7450000001118</v>
      </c>
      <c r="L292" s="69"/>
    </row>
    <row r="293" spans="1:12" ht="38.25">
      <c r="A293" s="61">
        <v>282</v>
      </c>
      <c r="B293" s="63" t="s">
        <v>1056</v>
      </c>
      <c r="C293" s="303" t="s">
        <v>142</v>
      </c>
      <c r="D293" s="302" t="s">
        <v>481</v>
      </c>
      <c r="E293" s="331" t="s">
        <v>436</v>
      </c>
      <c r="F293" s="633" t="s">
        <v>443</v>
      </c>
      <c r="G293" s="305">
        <v>41603</v>
      </c>
      <c r="H293" s="305" t="s">
        <v>482</v>
      </c>
      <c r="I293" s="670">
        <v>4518140.5828977088</v>
      </c>
      <c r="J293" s="670">
        <v>4185898.9</v>
      </c>
      <c r="K293" s="670">
        <f t="shared" si="2"/>
        <v>332241.68289770884</v>
      </c>
      <c r="L293" s="69"/>
    </row>
    <row r="294" spans="1:12" ht="38.25">
      <c r="A294" s="61">
        <v>283</v>
      </c>
      <c r="B294" s="63" t="s">
        <v>1056</v>
      </c>
      <c r="C294" s="303" t="s">
        <v>142</v>
      </c>
      <c r="D294" s="302" t="s">
        <v>483</v>
      </c>
      <c r="E294" s="331" t="s">
        <v>436</v>
      </c>
      <c r="F294" s="633" t="s">
        <v>443</v>
      </c>
      <c r="G294" s="305">
        <v>41835</v>
      </c>
      <c r="H294" s="305" t="s">
        <v>484</v>
      </c>
      <c r="I294" s="670">
        <v>5002036.1423999993</v>
      </c>
      <c r="J294" s="670">
        <v>4228600.0785999997</v>
      </c>
      <c r="K294" s="670">
        <f t="shared" si="2"/>
        <v>773436.06379999965</v>
      </c>
      <c r="L294" s="69"/>
    </row>
    <row r="295" spans="1:12" ht="38.25">
      <c r="A295" s="61">
        <v>284</v>
      </c>
      <c r="B295" s="63" t="s">
        <v>1056</v>
      </c>
      <c r="C295" s="303" t="s">
        <v>142</v>
      </c>
      <c r="D295" s="302" t="s">
        <v>557</v>
      </c>
      <c r="E295" s="331" t="s">
        <v>436</v>
      </c>
      <c r="F295" s="633" t="s">
        <v>443</v>
      </c>
      <c r="G295" s="305">
        <v>41646</v>
      </c>
      <c r="H295" s="305" t="s">
        <v>485</v>
      </c>
      <c r="I295" s="670">
        <v>236000</v>
      </c>
      <c r="J295" s="670">
        <v>173452</v>
      </c>
      <c r="K295" s="670">
        <f t="shared" ref="K295:K326" si="3">I295-J295</f>
        <v>62548</v>
      </c>
      <c r="L295" s="69"/>
    </row>
    <row r="296" spans="1:12" ht="38.25">
      <c r="A296" s="61">
        <v>285</v>
      </c>
      <c r="B296" s="63" t="s">
        <v>1056</v>
      </c>
      <c r="C296" s="303" t="s">
        <v>142</v>
      </c>
      <c r="D296" s="302" t="s">
        <v>486</v>
      </c>
      <c r="E296" s="331" t="s">
        <v>419</v>
      </c>
      <c r="F296" s="633" t="s">
        <v>443</v>
      </c>
      <c r="G296" s="305">
        <v>41638</v>
      </c>
      <c r="H296" s="305">
        <v>42357</v>
      </c>
      <c r="I296" s="670">
        <v>14012694.192599997</v>
      </c>
      <c r="J296" s="670">
        <v>0</v>
      </c>
      <c r="K296" s="670">
        <f t="shared" si="3"/>
        <v>14012694.192599997</v>
      </c>
      <c r="L296" s="69"/>
    </row>
    <row r="297" spans="1:12" ht="38.25">
      <c r="A297" s="61">
        <v>286</v>
      </c>
      <c r="B297" s="63" t="s">
        <v>1056</v>
      </c>
      <c r="C297" s="303" t="s">
        <v>142</v>
      </c>
      <c r="D297" s="302" t="s">
        <v>487</v>
      </c>
      <c r="E297" s="61" t="s">
        <v>127</v>
      </c>
      <c r="F297" s="633" t="s">
        <v>443</v>
      </c>
      <c r="G297" s="307">
        <v>41701</v>
      </c>
      <c r="H297" s="308">
        <v>42050</v>
      </c>
      <c r="I297" s="670">
        <v>1265179.0906</v>
      </c>
      <c r="J297" s="670">
        <v>1178942.31</v>
      </c>
      <c r="K297" s="670">
        <f t="shared" si="3"/>
        <v>86236.78059999994</v>
      </c>
      <c r="L297" s="69"/>
    </row>
    <row r="298" spans="1:12" ht="38.25">
      <c r="A298" s="61">
        <v>287</v>
      </c>
      <c r="B298" s="63" t="s">
        <v>1056</v>
      </c>
      <c r="C298" s="303" t="s">
        <v>142</v>
      </c>
      <c r="D298" s="302" t="s">
        <v>488</v>
      </c>
      <c r="E298" s="63" t="s">
        <v>160</v>
      </c>
      <c r="F298" s="633" t="s">
        <v>443</v>
      </c>
      <c r="G298" s="307">
        <v>41813</v>
      </c>
      <c r="H298" s="308" t="s">
        <v>489</v>
      </c>
      <c r="I298" s="670">
        <v>6742520.1062000003</v>
      </c>
      <c r="J298" s="670">
        <v>6176070.3899999997</v>
      </c>
      <c r="K298" s="670">
        <f t="shared" si="3"/>
        <v>566449.71620000061</v>
      </c>
      <c r="L298" s="69"/>
    </row>
    <row r="299" spans="1:12" ht="38.25">
      <c r="A299" s="61">
        <v>288</v>
      </c>
      <c r="B299" s="63" t="s">
        <v>1056</v>
      </c>
      <c r="C299" s="303" t="s">
        <v>142</v>
      </c>
      <c r="D299" s="302" t="s">
        <v>490</v>
      </c>
      <c r="E299" s="61" t="s">
        <v>39</v>
      </c>
      <c r="F299" s="633" t="s">
        <v>443</v>
      </c>
      <c r="G299" s="307">
        <v>41766</v>
      </c>
      <c r="H299" s="308" t="s">
        <v>491</v>
      </c>
      <c r="I299" s="670">
        <v>2988814.2355999998</v>
      </c>
      <c r="J299" s="670">
        <v>1362136.51</v>
      </c>
      <c r="K299" s="670">
        <f t="shared" si="3"/>
        <v>1626677.7255999998</v>
      </c>
      <c r="L299" s="69"/>
    </row>
    <row r="300" spans="1:12" ht="38.25">
      <c r="A300" s="61">
        <v>289</v>
      </c>
      <c r="B300" s="63" t="s">
        <v>1056</v>
      </c>
      <c r="C300" s="303" t="s">
        <v>142</v>
      </c>
      <c r="D300" s="302" t="s">
        <v>492</v>
      </c>
      <c r="E300" s="237" t="s">
        <v>312</v>
      </c>
      <c r="F300" s="633" t="s">
        <v>443</v>
      </c>
      <c r="G300" s="307">
        <v>41862</v>
      </c>
      <c r="H300" s="308" t="s">
        <v>493</v>
      </c>
      <c r="I300" s="670">
        <v>2645316.1159999999</v>
      </c>
      <c r="J300" s="670">
        <v>0</v>
      </c>
      <c r="K300" s="670">
        <f t="shared" si="3"/>
        <v>2645316.1159999999</v>
      </c>
      <c r="L300" s="69"/>
    </row>
    <row r="301" spans="1:12" ht="38.25">
      <c r="A301" s="61">
        <v>290</v>
      </c>
      <c r="B301" s="63" t="s">
        <v>1056</v>
      </c>
      <c r="C301" s="303" t="s">
        <v>142</v>
      </c>
      <c r="D301" s="302" t="s">
        <v>494</v>
      </c>
      <c r="E301" s="331" t="s">
        <v>436</v>
      </c>
      <c r="F301" s="303" t="s">
        <v>445</v>
      </c>
      <c r="G301" s="307">
        <v>41730</v>
      </c>
      <c r="H301" s="308">
        <v>42029</v>
      </c>
      <c r="I301" s="670">
        <v>260780</v>
      </c>
      <c r="J301" s="670">
        <v>0</v>
      </c>
      <c r="K301" s="670">
        <f t="shared" si="3"/>
        <v>260780</v>
      </c>
      <c r="L301" s="69"/>
    </row>
    <row r="302" spans="1:12" ht="51">
      <c r="A302" s="61">
        <v>291</v>
      </c>
      <c r="B302" s="63" t="s">
        <v>1056</v>
      </c>
      <c r="C302" s="303" t="s">
        <v>142</v>
      </c>
      <c r="D302" s="302" t="s">
        <v>495</v>
      </c>
      <c r="E302" s="331" t="s">
        <v>436</v>
      </c>
      <c r="F302" s="303" t="s">
        <v>445</v>
      </c>
      <c r="G302" s="307">
        <v>41724</v>
      </c>
      <c r="H302" s="308">
        <v>42442</v>
      </c>
      <c r="I302" s="670">
        <v>10496100</v>
      </c>
      <c r="J302" s="670">
        <v>7869247.1600000001</v>
      </c>
      <c r="K302" s="670">
        <f t="shared" si="3"/>
        <v>2626852.84</v>
      </c>
      <c r="L302" s="69"/>
    </row>
    <row r="303" spans="1:12" ht="48" customHeight="1">
      <c r="A303" s="61">
        <v>292</v>
      </c>
      <c r="B303" s="63" t="s">
        <v>1056</v>
      </c>
      <c r="C303" s="303" t="s">
        <v>142</v>
      </c>
      <c r="D303" s="302" t="s">
        <v>496</v>
      </c>
      <c r="E303" s="331" t="s">
        <v>436</v>
      </c>
      <c r="F303" s="303" t="s">
        <v>445</v>
      </c>
      <c r="G303" s="307">
        <v>41723</v>
      </c>
      <c r="H303" s="309">
        <v>42122</v>
      </c>
      <c r="I303" s="670">
        <v>1608340</v>
      </c>
      <c r="J303" s="670">
        <v>508603.74</v>
      </c>
      <c r="K303" s="670">
        <f t="shared" si="3"/>
        <v>1099736.26</v>
      </c>
      <c r="L303" s="69"/>
    </row>
    <row r="304" spans="1:12" ht="38.25">
      <c r="A304" s="61">
        <v>293</v>
      </c>
      <c r="B304" s="63" t="s">
        <v>1056</v>
      </c>
      <c r="C304" s="303" t="s">
        <v>142</v>
      </c>
      <c r="D304" s="302" t="s">
        <v>497</v>
      </c>
      <c r="E304" s="331" t="s">
        <v>436</v>
      </c>
      <c r="F304" s="303" t="s">
        <v>443</v>
      </c>
      <c r="G304" s="307">
        <v>41674</v>
      </c>
      <c r="H304" s="308">
        <v>42033</v>
      </c>
      <c r="I304" s="670">
        <v>811840</v>
      </c>
      <c r="J304" s="670">
        <v>0</v>
      </c>
      <c r="K304" s="670">
        <f t="shared" si="3"/>
        <v>811840</v>
      </c>
      <c r="L304" s="69"/>
    </row>
    <row r="305" spans="1:12" ht="38.25">
      <c r="A305" s="61">
        <v>294</v>
      </c>
      <c r="B305" s="63" t="s">
        <v>1056</v>
      </c>
      <c r="C305" s="303" t="s">
        <v>142</v>
      </c>
      <c r="D305" s="302" t="s">
        <v>498</v>
      </c>
      <c r="E305" s="342" t="s">
        <v>49</v>
      </c>
      <c r="F305" s="303" t="s">
        <v>445</v>
      </c>
      <c r="G305" s="307">
        <v>41729</v>
      </c>
      <c r="H305" s="308">
        <v>41938</v>
      </c>
      <c r="I305" s="670">
        <v>302788</v>
      </c>
      <c r="J305" s="670">
        <v>0</v>
      </c>
      <c r="K305" s="670">
        <f t="shared" si="3"/>
        <v>302788</v>
      </c>
      <c r="L305" s="69"/>
    </row>
    <row r="306" spans="1:12" ht="51">
      <c r="A306" s="61">
        <v>295</v>
      </c>
      <c r="B306" s="63" t="s">
        <v>1056</v>
      </c>
      <c r="C306" s="303" t="s">
        <v>142</v>
      </c>
      <c r="D306" s="302" t="s">
        <v>499</v>
      </c>
      <c r="E306" s="331" t="s">
        <v>436</v>
      </c>
      <c r="F306" s="303" t="s">
        <v>443</v>
      </c>
      <c r="G306" s="308">
        <v>41628</v>
      </c>
      <c r="H306" s="308" t="s">
        <v>500</v>
      </c>
      <c r="I306" s="670">
        <v>43040117.585600004</v>
      </c>
      <c r="J306" s="670">
        <v>35955362.060000002</v>
      </c>
      <c r="K306" s="670">
        <f t="shared" si="3"/>
        <v>7084755.5256000012</v>
      </c>
      <c r="L306" s="69"/>
    </row>
    <row r="307" spans="1:12" ht="38.25">
      <c r="A307" s="61">
        <v>296</v>
      </c>
      <c r="B307" s="63" t="s">
        <v>1056</v>
      </c>
      <c r="C307" s="303" t="s">
        <v>142</v>
      </c>
      <c r="D307" s="302" t="s">
        <v>501</v>
      </c>
      <c r="E307" s="63" t="s">
        <v>160</v>
      </c>
      <c r="F307" s="303" t="s">
        <v>443</v>
      </c>
      <c r="G307" s="305">
        <v>42650</v>
      </c>
      <c r="H307" s="305">
        <v>43099</v>
      </c>
      <c r="I307" s="670">
        <v>3499004.4754000003</v>
      </c>
      <c r="J307" s="670">
        <v>3461250.2516000001</v>
      </c>
      <c r="K307" s="670">
        <f t="shared" si="3"/>
        <v>37754.223800000269</v>
      </c>
      <c r="L307" s="69"/>
    </row>
    <row r="308" spans="1:12" ht="38.25">
      <c r="A308" s="61">
        <v>297</v>
      </c>
      <c r="B308" s="63" t="s">
        <v>1056</v>
      </c>
      <c r="C308" s="303" t="s">
        <v>142</v>
      </c>
      <c r="D308" s="302" t="s">
        <v>502</v>
      </c>
      <c r="E308" s="303" t="s">
        <v>503</v>
      </c>
      <c r="F308" s="303" t="s">
        <v>445</v>
      </c>
      <c r="G308" s="305">
        <v>42657</v>
      </c>
      <c r="H308" s="305">
        <v>42856</v>
      </c>
      <c r="I308" s="670">
        <v>516250</v>
      </c>
      <c r="J308" s="670">
        <v>0</v>
      </c>
      <c r="K308" s="670">
        <f t="shared" si="3"/>
        <v>516250</v>
      </c>
      <c r="L308" s="69"/>
    </row>
    <row r="309" spans="1:12" ht="38.25">
      <c r="A309" s="61">
        <v>298</v>
      </c>
      <c r="B309" s="63" t="s">
        <v>1056</v>
      </c>
      <c r="C309" s="303" t="s">
        <v>142</v>
      </c>
      <c r="D309" s="302" t="s">
        <v>504</v>
      </c>
      <c r="E309" s="331" t="s">
        <v>436</v>
      </c>
      <c r="F309" s="303" t="s">
        <v>443</v>
      </c>
      <c r="G309" s="305">
        <v>40781</v>
      </c>
      <c r="H309" s="305">
        <v>41233</v>
      </c>
      <c r="I309" s="670">
        <v>9913680.2491999995</v>
      </c>
      <c r="J309" s="670">
        <v>9133071.4399999995</v>
      </c>
      <c r="K309" s="670">
        <f t="shared" si="3"/>
        <v>780608.80920000002</v>
      </c>
      <c r="L309" s="69"/>
    </row>
    <row r="310" spans="1:12" ht="62.25" customHeight="1">
      <c r="A310" s="61">
        <v>299</v>
      </c>
      <c r="B310" s="63" t="s">
        <v>1056</v>
      </c>
      <c r="C310" s="303" t="s">
        <v>142</v>
      </c>
      <c r="D310" s="302" t="s">
        <v>505</v>
      </c>
      <c r="E310" s="331" t="s">
        <v>436</v>
      </c>
      <c r="F310" s="303" t="s">
        <v>443</v>
      </c>
      <c r="G310" s="305">
        <v>42776</v>
      </c>
      <c r="H310" s="305">
        <v>43224</v>
      </c>
      <c r="I310" s="670">
        <v>3656946.4605999999</v>
      </c>
      <c r="J310" s="670">
        <v>1257469.4426</v>
      </c>
      <c r="K310" s="670">
        <f t="shared" si="3"/>
        <v>2399477.0180000002</v>
      </c>
      <c r="L310" s="69"/>
    </row>
    <row r="311" spans="1:12" ht="38.25">
      <c r="A311" s="61">
        <v>300</v>
      </c>
      <c r="B311" s="63" t="s">
        <v>1056</v>
      </c>
      <c r="C311" s="303" t="s">
        <v>142</v>
      </c>
      <c r="D311" s="302" t="s">
        <v>506</v>
      </c>
      <c r="E311" s="331" t="s">
        <v>419</v>
      </c>
      <c r="F311" s="303" t="s">
        <v>443</v>
      </c>
      <c r="G311" s="305">
        <v>42783</v>
      </c>
      <c r="H311" s="305">
        <v>43179</v>
      </c>
      <c r="I311" s="670">
        <v>1103255.2072000001</v>
      </c>
      <c r="J311" s="670">
        <v>868849.19839999988</v>
      </c>
      <c r="K311" s="670">
        <f t="shared" si="3"/>
        <v>234406.00880000019</v>
      </c>
      <c r="L311" s="69"/>
    </row>
    <row r="312" spans="1:12" ht="38.25">
      <c r="A312" s="61">
        <v>301</v>
      </c>
      <c r="B312" s="63" t="s">
        <v>1056</v>
      </c>
      <c r="C312" s="303" t="s">
        <v>142</v>
      </c>
      <c r="D312" s="302" t="s">
        <v>507</v>
      </c>
      <c r="E312" s="63" t="s">
        <v>160</v>
      </c>
      <c r="F312" s="303" t="s">
        <v>443</v>
      </c>
      <c r="G312" s="305">
        <v>42667</v>
      </c>
      <c r="H312" s="305">
        <v>43227</v>
      </c>
      <c r="I312" s="670">
        <v>9891902.9361999985</v>
      </c>
      <c r="J312" s="670">
        <v>9674903.8609999996</v>
      </c>
      <c r="K312" s="670">
        <f t="shared" si="3"/>
        <v>216999.07519999892</v>
      </c>
      <c r="L312" s="69"/>
    </row>
    <row r="313" spans="1:12" ht="38.25">
      <c r="A313" s="61">
        <v>302</v>
      </c>
      <c r="B313" s="63" t="s">
        <v>1056</v>
      </c>
      <c r="C313" s="303" t="s">
        <v>142</v>
      </c>
      <c r="D313" s="302" t="s">
        <v>508</v>
      </c>
      <c r="E313" s="237" t="s">
        <v>312</v>
      </c>
      <c r="F313" s="303" t="s">
        <v>445</v>
      </c>
      <c r="G313" s="305">
        <v>42551</v>
      </c>
      <c r="H313" s="305">
        <v>42671</v>
      </c>
      <c r="I313" s="670">
        <v>36875</v>
      </c>
      <c r="J313" s="670">
        <v>0</v>
      </c>
      <c r="K313" s="670">
        <f t="shared" si="3"/>
        <v>36875</v>
      </c>
      <c r="L313" s="69"/>
    </row>
    <row r="314" spans="1:12" ht="38.25">
      <c r="A314" s="61">
        <v>303</v>
      </c>
      <c r="B314" s="63" t="s">
        <v>1056</v>
      </c>
      <c r="C314" s="303" t="s">
        <v>142</v>
      </c>
      <c r="D314" s="302" t="s">
        <v>509</v>
      </c>
      <c r="E314" s="331" t="s">
        <v>436</v>
      </c>
      <c r="F314" s="303" t="s">
        <v>445</v>
      </c>
      <c r="G314" s="305">
        <v>41200</v>
      </c>
      <c r="H314" s="305">
        <v>41259</v>
      </c>
      <c r="I314" s="670">
        <v>35400</v>
      </c>
      <c r="J314" s="670">
        <v>0</v>
      </c>
      <c r="K314" s="670">
        <f t="shared" si="3"/>
        <v>35400</v>
      </c>
      <c r="L314" s="69"/>
    </row>
    <row r="315" spans="1:12" ht="38.25">
      <c r="A315" s="61">
        <v>304</v>
      </c>
      <c r="B315" s="63" t="s">
        <v>1056</v>
      </c>
      <c r="C315" s="303" t="s">
        <v>142</v>
      </c>
      <c r="D315" s="302" t="s">
        <v>510</v>
      </c>
      <c r="E315" s="63" t="s">
        <v>160</v>
      </c>
      <c r="F315" s="303" t="s">
        <v>445</v>
      </c>
      <c r="G315" s="305">
        <v>41282</v>
      </c>
      <c r="H315" s="305">
        <v>41431</v>
      </c>
      <c r="I315" s="670">
        <v>112100</v>
      </c>
      <c r="J315" s="670">
        <v>0</v>
      </c>
      <c r="K315" s="670">
        <f t="shared" si="3"/>
        <v>112100</v>
      </c>
      <c r="L315" s="69"/>
    </row>
    <row r="316" spans="1:12" ht="38.25">
      <c r="A316" s="61">
        <v>305</v>
      </c>
      <c r="B316" s="63" t="s">
        <v>1056</v>
      </c>
      <c r="C316" s="303" t="s">
        <v>142</v>
      </c>
      <c r="D316" s="302" t="s">
        <v>511</v>
      </c>
      <c r="E316" s="303" t="s">
        <v>417</v>
      </c>
      <c r="F316" s="303" t="s">
        <v>445</v>
      </c>
      <c r="G316" s="305">
        <v>42088</v>
      </c>
      <c r="H316" s="305">
        <v>42544</v>
      </c>
      <c r="I316" s="670">
        <v>324500</v>
      </c>
      <c r="J316" s="670">
        <v>99916.67</v>
      </c>
      <c r="K316" s="670">
        <f t="shared" si="3"/>
        <v>224583.33000000002</v>
      </c>
      <c r="L316" s="69"/>
    </row>
    <row r="317" spans="1:12" ht="38.25">
      <c r="A317" s="61">
        <v>306</v>
      </c>
      <c r="B317" s="63" t="s">
        <v>1056</v>
      </c>
      <c r="C317" s="303" t="s">
        <v>142</v>
      </c>
      <c r="D317" s="302" t="s">
        <v>512</v>
      </c>
      <c r="E317" s="331" t="s">
        <v>436</v>
      </c>
      <c r="F317" s="303" t="s">
        <v>443</v>
      </c>
      <c r="G317" s="305">
        <v>42873</v>
      </c>
      <c r="H317" s="305">
        <v>43472</v>
      </c>
      <c r="I317" s="670">
        <v>7414323.7242000001</v>
      </c>
      <c r="J317" s="670">
        <v>5070445.9223999996</v>
      </c>
      <c r="K317" s="670">
        <f t="shared" si="3"/>
        <v>2343877.8018000005</v>
      </c>
      <c r="L317" s="69"/>
    </row>
    <row r="318" spans="1:12" ht="38.25">
      <c r="A318" s="61">
        <v>307</v>
      </c>
      <c r="B318" s="63" t="s">
        <v>1056</v>
      </c>
      <c r="C318" s="303" t="s">
        <v>142</v>
      </c>
      <c r="D318" s="302" t="s">
        <v>513</v>
      </c>
      <c r="E318" s="61" t="s">
        <v>163</v>
      </c>
      <c r="F318" s="303" t="s">
        <v>443</v>
      </c>
      <c r="G318" s="305">
        <v>42943</v>
      </c>
      <c r="H318" s="305">
        <v>43343</v>
      </c>
      <c r="I318" s="670">
        <v>2991020.2692</v>
      </c>
      <c r="J318" s="670">
        <v>2884534.0382000003</v>
      </c>
      <c r="K318" s="670">
        <f t="shared" si="3"/>
        <v>106486.23099999968</v>
      </c>
      <c r="L318" s="69"/>
    </row>
    <row r="319" spans="1:12" ht="38.25">
      <c r="A319" s="61">
        <v>308</v>
      </c>
      <c r="B319" s="63" t="s">
        <v>1056</v>
      </c>
      <c r="C319" s="303" t="s">
        <v>142</v>
      </c>
      <c r="D319" s="302" t="s">
        <v>514</v>
      </c>
      <c r="E319" s="63" t="s">
        <v>45</v>
      </c>
      <c r="F319" s="303" t="s">
        <v>443</v>
      </c>
      <c r="G319" s="305">
        <v>43005</v>
      </c>
      <c r="H319" s="305">
        <v>43455</v>
      </c>
      <c r="I319" s="670">
        <v>2484047.5236</v>
      </c>
      <c r="J319" s="670">
        <v>2088983.7886000001</v>
      </c>
      <c r="K319" s="670">
        <f t="shared" si="3"/>
        <v>395063.73499999987</v>
      </c>
      <c r="L319" s="69"/>
    </row>
    <row r="320" spans="1:12" ht="38.25">
      <c r="A320" s="61">
        <v>309</v>
      </c>
      <c r="B320" s="63" t="s">
        <v>1056</v>
      </c>
      <c r="C320" s="303" t="s">
        <v>142</v>
      </c>
      <c r="D320" s="302" t="s">
        <v>515</v>
      </c>
      <c r="E320" s="63" t="s">
        <v>160</v>
      </c>
      <c r="F320" s="303" t="s">
        <v>445</v>
      </c>
      <c r="G320" s="305">
        <v>42947</v>
      </c>
      <c r="H320" s="305">
        <v>43246</v>
      </c>
      <c r="I320" s="670">
        <v>326860</v>
      </c>
      <c r="J320" s="670">
        <v>38951.74</v>
      </c>
      <c r="K320" s="670">
        <f t="shared" si="3"/>
        <v>287908.26</v>
      </c>
      <c r="L320" s="69"/>
    </row>
    <row r="321" spans="1:12" ht="38.25">
      <c r="A321" s="61">
        <v>310</v>
      </c>
      <c r="B321" s="63" t="s">
        <v>1056</v>
      </c>
      <c r="C321" s="303" t="s">
        <v>142</v>
      </c>
      <c r="D321" s="302" t="s">
        <v>516</v>
      </c>
      <c r="E321" s="331" t="s">
        <v>436</v>
      </c>
      <c r="F321" s="303" t="s">
        <v>445</v>
      </c>
      <c r="G321" s="305">
        <v>43084</v>
      </c>
      <c r="H321" s="305">
        <v>43293</v>
      </c>
      <c r="I321" s="670">
        <v>255824</v>
      </c>
      <c r="J321" s="670">
        <v>0</v>
      </c>
      <c r="K321" s="670">
        <f t="shared" si="3"/>
        <v>255824</v>
      </c>
      <c r="L321" s="69"/>
    </row>
    <row r="322" spans="1:12" ht="38.25">
      <c r="A322" s="61">
        <v>311</v>
      </c>
      <c r="B322" s="63" t="s">
        <v>1056</v>
      </c>
      <c r="C322" s="303" t="s">
        <v>142</v>
      </c>
      <c r="D322" s="302" t="s">
        <v>517</v>
      </c>
      <c r="E322" s="331" t="s">
        <v>436</v>
      </c>
      <c r="F322" s="303" t="s">
        <v>443</v>
      </c>
      <c r="G322" s="305">
        <v>43091</v>
      </c>
      <c r="H322" s="305">
        <v>43395</v>
      </c>
      <c r="I322" s="670">
        <v>641206.56019999995</v>
      </c>
      <c r="J322" s="670">
        <v>438285.52379999997</v>
      </c>
      <c r="K322" s="670">
        <f t="shared" si="3"/>
        <v>202921.03639999998</v>
      </c>
      <c r="L322" s="69"/>
    </row>
    <row r="323" spans="1:12" ht="38.25">
      <c r="A323" s="61">
        <v>312</v>
      </c>
      <c r="B323" s="63" t="s">
        <v>1056</v>
      </c>
      <c r="C323" s="303" t="s">
        <v>142</v>
      </c>
      <c r="D323" s="302" t="s">
        <v>518</v>
      </c>
      <c r="E323" s="303" t="s">
        <v>456</v>
      </c>
      <c r="F323" s="303" t="s">
        <v>443</v>
      </c>
      <c r="G323" s="305">
        <v>43112</v>
      </c>
      <c r="H323" s="305">
        <v>43461</v>
      </c>
      <c r="I323" s="670">
        <v>3050859.3082000003</v>
      </c>
      <c r="J323" s="670">
        <v>254823.99</v>
      </c>
      <c r="K323" s="670">
        <f t="shared" si="3"/>
        <v>2796035.3182000006</v>
      </c>
      <c r="L323" s="69"/>
    </row>
    <row r="324" spans="1:12" ht="38.25">
      <c r="A324" s="61">
        <v>313</v>
      </c>
      <c r="B324" s="63" t="s">
        <v>1056</v>
      </c>
      <c r="C324" s="303" t="s">
        <v>142</v>
      </c>
      <c r="D324" s="302" t="s">
        <v>519</v>
      </c>
      <c r="E324" s="237" t="s">
        <v>312</v>
      </c>
      <c r="F324" s="303" t="s">
        <v>443</v>
      </c>
      <c r="G324" s="305">
        <v>43188</v>
      </c>
      <c r="H324" s="305">
        <v>43427</v>
      </c>
      <c r="I324" s="670">
        <v>1545743.3599999999</v>
      </c>
      <c r="J324" s="670">
        <v>780428.77</v>
      </c>
      <c r="K324" s="670">
        <f t="shared" si="3"/>
        <v>765314.58999999985</v>
      </c>
      <c r="L324" s="69"/>
    </row>
    <row r="325" spans="1:12" ht="38.25">
      <c r="A325" s="61">
        <v>314</v>
      </c>
      <c r="B325" s="63" t="s">
        <v>1056</v>
      </c>
      <c r="C325" s="303" t="s">
        <v>142</v>
      </c>
      <c r="D325" s="302" t="s">
        <v>520</v>
      </c>
      <c r="E325" s="303" t="s">
        <v>417</v>
      </c>
      <c r="F325" s="303" t="s">
        <v>443</v>
      </c>
      <c r="G325" s="305">
        <v>43004</v>
      </c>
      <c r="H325" s="305">
        <v>43754</v>
      </c>
      <c r="I325" s="670">
        <v>16030970.699999999</v>
      </c>
      <c r="J325" s="670">
        <v>7652037.1213999987</v>
      </c>
      <c r="K325" s="670">
        <f t="shared" si="3"/>
        <v>8378933.5786000006</v>
      </c>
      <c r="L325" s="69"/>
    </row>
    <row r="326" spans="1:12" ht="38.25">
      <c r="A326" s="61">
        <v>315</v>
      </c>
      <c r="B326" s="63" t="s">
        <v>1056</v>
      </c>
      <c r="C326" s="303" t="s">
        <v>142</v>
      </c>
      <c r="D326" s="302" t="s">
        <v>521</v>
      </c>
      <c r="E326" s="331" t="s">
        <v>436</v>
      </c>
      <c r="F326" s="303" t="s">
        <v>443</v>
      </c>
      <c r="G326" s="305">
        <v>43021</v>
      </c>
      <c r="H326" s="305">
        <v>43370</v>
      </c>
      <c r="I326" s="670">
        <v>2478000</v>
      </c>
      <c r="J326" s="670">
        <v>439137.83</v>
      </c>
      <c r="K326" s="670">
        <f t="shared" si="3"/>
        <v>2038862.17</v>
      </c>
      <c r="L326" s="69"/>
    </row>
    <row r="327" spans="1:12" ht="38.25">
      <c r="A327" s="61">
        <v>316</v>
      </c>
      <c r="B327" s="63" t="s">
        <v>1056</v>
      </c>
      <c r="C327" s="303" t="s">
        <v>142</v>
      </c>
      <c r="D327" s="302" t="s">
        <v>522</v>
      </c>
      <c r="E327" s="303" t="s">
        <v>456</v>
      </c>
      <c r="F327" s="303" t="s">
        <v>443</v>
      </c>
      <c r="G327" s="305">
        <v>42860</v>
      </c>
      <c r="H327" s="305">
        <v>43284</v>
      </c>
      <c r="I327" s="670">
        <v>106200</v>
      </c>
      <c r="J327" s="670">
        <v>0</v>
      </c>
      <c r="K327" s="670">
        <f t="shared" ref="K327:K358" si="4">I327-J327</f>
        <v>106200</v>
      </c>
      <c r="L327" s="69"/>
    </row>
    <row r="328" spans="1:12" ht="38.25">
      <c r="A328" s="61">
        <v>317</v>
      </c>
      <c r="B328" s="63" t="s">
        <v>1056</v>
      </c>
      <c r="C328" s="303" t="s">
        <v>142</v>
      </c>
      <c r="D328" s="302" t="s">
        <v>523</v>
      </c>
      <c r="E328" s="303" t="s">
        <v>456</v>
      </c>
      <c r="F328" s="303" t="s">
        <v>443</v>
      </c>
      <c r="G328" s="305">
        <v>43259</v>
      </c>
      <c r="H328" s="305">
        <v>43407</v>
      </c>
      <c r="I328" s="670">
        <v>2670728.3851999999</v>
      </c>
      <c r="J328" s="670">
        <v>2135704.9700000002</v>
      </c>
      <c r="K328" s="670">
        <f t="shared" si="4"/>
        <v>535023.4151999997</v>
      </c>
      <c r="L328" s="69"/>
    </row>
    <row r="329" spans="1:12" ht="38.25">
      <c r="A329" s="61">
        <v>318</v>
      </c>
      <c r="B329" s="63" t="s">
        <v>1056</v>
      </c>
      <c r="C329" s="303" t="s">
        <v>142</v>
      </c>
      <c r="D329" s="302" t="s">
        <v>524</v>
      </c>
      <c r="E329" s="331" t="s">
        <v>436</v>
      </c>
      <c r="F329" s="303" t="s">
        <v>443</v>
      </c>
      <c r="G329" s="305">
        <v>43269</v>
      </c>
      <c r="H329" s="305">
        <v>43718</v>
      </c>
      <c r="I329" s="670">
        <v>5250000</v>
      </c>
      <c r="J329" s="670">
        <v>804405.62</v>
      </c>
      <c r="K329" s="670">
        <f t="shared" si="4"/>
        <v>4445594.38</v>
      </c>
      <c r="L329" s="69"/>
    </row>
    <row r="330" spans="1:12" s="44" customFormat="1" ht="105" customHeight="1">
      <c r="A330" s="61">
        <v>319</v>
      </c>
      <c r="B330" s="63" t="s">
        <v>1056</v>
      </c>
      <c r="C330" s="303" t="s">
        <v>142</v>
      </c>
      <c r="D330" s="302" t="s">
        <v>525</v>
      </c>
      <c r="E330" s="303" t="s">
        <v>456</v>
      </c>
      <c r="F330" s="303" t="s">
        <v>445</v>
      </c>
      <c r="G330" s="305">
        <v>43347</v>
      </c>
      <c r="H330" s="305">
        <v>43946</v>
      </c>
      <c r="I330" s="670">
        <v>35388747.4256</v>
      </c>
      <c r="J330" s="670">
        <v>7879715.7000000002</v>
      </c>
      <c r="K330" s="670">
        <f t="shared" si="4"/>
        <v>27509031.7256</v>
      </c>
      <c r="L330" s="634"/>
    </row>
    <row r="331" spans="1:12" s="44" customFormat="1" ht="105" customHeight="1">
      <c r="A331" s="61">
        <v>320</v>
      </c>
      <c r="B331" s="63" t="s">
        <v>1056</v>
      </c>
      <c r="C331" s="303" t="s">
        <v>142</v>
      </c>
      <c r="D331" s="302" t="s">
        <v>526</v>
      </c>
      <c r="E331" s="331" t="s">
        <v>436</v>
      </c>
      <c r="F331" s="303" t="s">
        <v>445</v>
      </c>
      <c r="G331" s="305"/>
      <c r="H331" s="305"/>
      <c r="I331" s="670">
        <v>298894</v>
      </c>
      <c r="J331" s="670">
        <v>0</v>
      </c>
      <c r="K331" s="670">
        <f t="shared" si="4"/>
        <v>298894</v>
      </c>
      <c r="L331" s="634"/>
    </row>
    <row r="332" spans="1:12" s="44" customFormat="1" ht="105" customHeight="1">
      <c r="A332" s="61">
        <v>321</v>
      </c>
      <c r="B332" s="63" t="s">
        <v>1056</v>
      </c>
      <c r="C332" s="303" t="s">
        <v>142</v>
      </c>
      <c r="D332" s="302" t="s">
        <v>527</v>
      </c>
      <c r="E332" s="303" t="s">
        <v>456</v>
      </c>
      <c r="F332" s="303" t="s">
        <v>443</v>
      </c>
      <c r="G332" s="305">
        <v>43357</v>
      </c>
      <c r="H332" s="305">
        <v>43906</v>
      </c>
      <c r="I332" s="670">
        <v>11229552.375800001</v>
      </c>
      <c r="J332" s="670">
        <v>1443291.6063999999</v>
      </c>
      <c r="K332" s="670">
        <f t="shared" si="4"/>
        <v>9786260.7694000006</v>
      </c>
      <c r="L332" s="634"/>
    </row>
    <row r="333" spans="1:12" s="44" customFormat="1" ht="105" customHeight="1">
      <c r="A333" s="61">
        <v>322</v>
      </c>
      <c r="B333" s="63" t="s">
        <v>1056</v>
      </c>
      <c r="C333" s="303" t="s">
        <v>142</v>
      </c>
      <c r="D333" s="302" t="s">
        <v>528</v>
      </c>
      <c r="E333" s="237" t="s">
        <v>312</v>
      </c>
      <c r="F333" s="303" t="s">
        <v>443</v>
      </c>
      <c r="G333" s="305">
        <v>43326</v>
      </c>
      <c r="H333" s="305">
        <v>43775</v>
      </c>
      <c r="I333" s="670">
        <v>2586457.9653999996</v>
      </c>
      <c r="J333" s="670">
        <v>364845.99359999999</v>
      </c>
      <c r="K333" s="670">
        <f t="shared" si="4"/>
        <v>2221611.9717999995</v>
      </c>
      <c r="L333" s="634"/>
    </row>
    <row r="334" spans="1:12" s="44" customFormat="1" ht="105" customHeight="1">
      <c r="A334" s="61">
        <v>323</v>
      </c>
      <c r="B334" s="63" t="s">
        <v>1056</v>
      </c>
      <c r="C334" s="303" t="s">
        <v>142</v>
      </c>
      <c r="D334" s="302" t="s">
        <v>529</v>
      </c>
      <c r="E334" s="303" t="s">
        <v>417</v>
      </c>
      <c r="F334" s="303" t="s">
        <v>445</v>
      </c>
      <c r="G334" s="305"/>
      <c r="H334" s="305"/>
      <c r="I334" s="670">
        <v>441792</v>
      </c>
      <c r="J334" s="670">
        <v>0</v>
      </c>
      <c r="K334" s="670">
        <f t="shared" si="4"/>
        <v>441792</v>
      </c>
      <c r="L334" s="634"/>
    </row>
    <row r="335" spans="1:12" s="44" customFormat="1" ht="105" customHeight="1">
      <c r="A335" s="61">
        <v>324</v>
      </c>
      <c r="B335" s="63" t="s">
        <v>1056</v>
      </c>
      <c r="C335" s="303" t="s">
        <v>142</v>
      </c>
      <c r="D335" s="302" t="s">
        <v>530</v>
      </c>
      <c r="E335" s="63" t="s">
        <v>160</v>
      </c>
      <c r="F335" s="303" t="s">
        <v>443</v>
      </c>
      <c r="G335" s="305">
        <v>43386</v>
      </c>
      <c r="H335" s="305">
        <v>43751</v>
      </c>
      <c r="I335" s="670">
        <v>233254.37599999999</v>
      </c>
      <c r="J335" s="670">
        <v>40278.480000000003</v>
      </c>
      <c r="K335" s="670">
        <f t="shared" si="4"/>
        <v>192975.89599999998</v>
      </c>
      <c r="L335" s="634"/>
    </row>
    <row r="336" spans="1:12" s="38" customFormat="1" ht="105" customHeight="1">
      <c r="A336" s="61">
        <v>325</v>
      </c>
      <c r="B336" s="63" t="s">
        <v>1056</v>
      </c>
      <c r="C336" s="303" t="s">
        <v>142</v>
      </c>
      <c r="D336" s="302" t="s">
        <v>531</v>
      </c>
      <c r="E336" s="331" t="s">
        <v>436</v>
      </c>
      <c r="F336" s="303" t="s">
        <v>445</v>
      </c>
      <c r="G336" s="305">
        <v>43252</v>
      </c>
      <c r="H336" s="305">
        <v>43341</v>
      </c>
      <c r="I336" s="670">
        <v>121305.88800000001</v>
      </c>
      <c r="J336" s="670">
        <v>21469.74</v>
      </c>
      <c r="K336" s="670">
        <f t="shared" si="4"/>
        <v>99836.148000000001</v>
      </c>
      <c r="L336" s="281"/>
    </row>
    <row r="337" spans="1:12" ht="105" customHeight="1">
      <c r="A337" s="61">
        <v>326</v>
      </c>
      <c r="B337" s="63" t="s">
        <v>1056</v>
      </c>
      <c r="C337" s="303" t="s">
        <v>142</v>
      </c>
      <c r="D337" s="302" t="s">
        <v>532</v>
      </c>
      <c r="E337" s="63" t="s">
        <v>2328</v>
      </c>
      <c r="F337" s="303" t="s">
        <v>443</v>
      </c>
      <c r="G337" s="305">
        <v>43350</v>
      </c>
      <c r="H337" s="305">
        <v>43800</v>
      </c>
      <c r="I337" s="670">
        <v>1125665.1654000001</v>
      </c>
      <c r="J337" s="670">
        <v>326664.8162</v>
      </c>
      <c r="K337" s="670">
        <f t="shared" si="4"/>
        <v>799000.34920000006</v>
      </c>
      <c r="L337" s="69"/>
    </row>
    <row r="338" spans="1:12" ht="38.25">
      <c r="A338" s="61">
        <v>327</v>
      </c>
      <c r="B338" s="63" t="s">
        <v>1056</v>
      </c>
      <c r="C338" s="303" t="s">
        <v>142</v>
      </c>
      <c r="D338" s="302" t="s">
        <v>533</v>
      </c>
      <c r="E338" s="63" t="s">
        <v>160</v>
      </c>
      <c r="F338" s="303" t="s">
        <v>534</v>
      </c>
      <c r="G338" s="305">
        <v>43326</v>
      </c>
      <c r="H338" s="305">
        <v>43446</v>
      </c>
      <c r="I338" s="670">
        <v>885492.7797999999</v>
      </c>
      <c r="J338" s="670">
        <v>867154.34079999989</v>
      </c>
      <c r="K338" s="670">
        <f t="shared" si="4"/>
        <v>18338.439000000013</v>
      </c>
      <c r="L338" s="69"/>
    </row>
    <row r="339" spans="1:12" ht="38.25">
      <c r="A339" s="61">
        <v>328</v>
      </c>
      <c r="B339" s="63" t="s">
        <v>1056</v>
      </c>
      <c r="C339" s="303" t="s">
        <v>142</v>
      </c>
      <c r="D339" s="302" t="s">
        <v>535</v>
      </c>
      <c r="E339" s="331" t="s">
        <v>436</v>
      </c>
      <c r="F339" s="303" t="s">
        <v>443</v>
      </c>
      <c r="G339" s="305">
        <v>43385</v>
      </c>
      <c r="H339" s="305">
        <v>43379</v>
      </c>
      <c r="I339" s="670">
        <v>2872906.3047999996</v>
      </c>
      <c r="J339" s="670">
        <v>207080.98479999998</v>
      </c>
      <c r="K339" s="670">
        <f t="shared" si="4"/>
        <v>2665825.3199999994</v>
      </c>
      <c r="L339" s="69"/>
    </row>
    <row r="340" spans="1:12" ht="38.25">
      <c r="A340" s="61">
        <v>329</v>
      </c>
      <c r="B340" s="63" t="s">
        <v>1056</v>
      </c>
      <c r="C340" s="303" t="s">
        <v>142</v>
      </c>
      <c r="D340" s="302" t="s">
        <v>536</v>
      </c>
      <c r="E340" s="303" t="s">
        <v>449</v>
      </c>
      <c r="F340" s="303" t="s">
        <v>443</v>
      </c>
      <c r="G340" s="305">
        <v>43448</v>
      </c>
      <c r="H340" s="305">
        <v>43595</v>
      </c>
      <c r="I340" s="670">
        <v>205910</v>
      </c>
      <c r="J340" s="670">
        <v>0</v>
      </c>
      <c r="K340" s="670">
        <f t="shared" si="4"/>
        <v>205910</v>
      </c>
      <c r="L340" s="69"/>
    </row>
    <row r="341" spans="1:12" ht="38.25">
      <c r="A341" s="61">
        <v>330</v>
      </c>
      <c r="B341" s="63" t="s">
        <v>1056</v>
      </c>
      <c r="C341" s="303" t="s">
        <v>142</v>
      </c>
      <c r="D341" s="302" t="s">
        <v>537</v>
      </c>
      <c r="E341" s="303" t="s">
        <v>417</v>
      </c>
      <c r="F341" s="303" t="s">
        <v>445</v>
      </c>
      <c r="G341" s="305"/>
      <c r="H341" s="312"/>
      <c r="I341" s="670">
        <v>435302</v>
      </c>
      <c r="J341" s="670">
        <v>0</v>
      </c>
      <c r="K341" s="670">
        <f t="shared" si="4"/>
        <v>435302</v>
      </c>
      <c r="L341" s="69"/>
    </row>
    <row r="342" spans="1:12" ht="38.25">
      <c r="A342" s="61">
        <v>331</v>
      </c>
      <c r="B342" s="63" t="s">
        <v>1056</v>
      </c>
      <c r="C342" s="303" t="s">
        <v>142</v>
      </c>
      <c r="D342" s="302" t="s">
        <v>538</v>
      </c>
      <c r="E342" s="303" t="s">
        <v>456</v>
      </c>
      <c r="F342" s="303" t="s">
        <v>443</v>
      </c>
      <c r="G342" s="313"/>
      <c r="H342" s="313"/>
      <c r="I342" s="670">
        <v>11992322.182</v>
      </c>
      <c r="J342" s="670">
        <v>0</v>
      </c>
      <c r="K342" s="670">
        <f t="shared" si="4"/>
        <v>11992322.182</v>
      </c>
      <c r="L342" s="69"/>
    </row>
    <row r="343" spans="1:12" ht="38.25">
      <c r="A343" s="61">
        <v>332</v>
      </c>
      <c r="B343" s="63" t="s">
        <v>1056</v>
      </c>
      <c r="C343" s="303" t="s">
        <v>142</v>
      </c>
      <c r="D343" s="302" t="s">
        <v>539</v>
      </c>
      <c r="E343" s="303" t="s">
        <v>456</v>
      </c>
      <c r="F343" s="303" t="s">
        <v>445</v>
      </c>
      <c r="G343" s="305">
        <v>43413</v>
      </c>
      <c r="H343" s="305">
        <v>44017</v>
      </c>
      <c r="I343" s="670">
        <v>17813798.739799999</v>
      </c>
      <c r="J343" s="670">
        <v>0</v>
      </c>
      <c r="K343" s="670">
        <f t="shared" si="4"/>
        <v>17813798.739799999</v>
      </c>
      <c r="L343" s="69"/>
    </row>
    <row r="344" spans="1:12" ht="38.25">
      <c r="A344" s="61">
        <v>333</v>
      </c>
      <c r="B344" s="63" t="s">
        <v>1056</v>
      </c>
      <c r="C344" s="303" t="s">
        <v>142</v>
      </c>
      <c r="D344" s="302" t="s">
        <v>540</v>
      </c>
      <c r="E344" s="331" t="s">
        <v>436</v>
      </c>
      <c r="F344" s="303" t="s">
        <v>443</v>
      </c>
      <c r="G344" s="305">
        <v>43413</v>
      </c>
      <c r="H344" s="305">
        <v>43812</v>
      </c>
      <c r="I344" s="670">
        <v>1824799.4241999998</v>
      </c>
      <c r="J344" s="670">
        <v>0</v>
      </c>
      <c r="K344" s="670">
        <f t="shared" si="4"/>
        <v>1824799.4241999998</v>
      </c>
      <c r="L344" s="69"/>
    </row>
    <row r="345" spans="1:12" ht="37.5" customHeight="1">
      <c r="A345" s="61">
        <v>334</v>
      </c>
      <c r="B345" s="63" t="s">
        <v>1056</v>
      </c>
      <c r="C345" s="303" t="s">
        <v>142</v>
      </c>
      <c r="D345" s="302" t="s">
        <v>541</v>
      </c>
      <c r="E345" s="331" t="s">
        <v>419</v>
      </c>
      <c r="F345" s="303" t="s">
        <v>443</v>
      </c>
      <c r="G345" s="305">
        <v>43392</v>
      </c>
      <c r="H345" s="305">
        <v>43891</v>
      </c>
      <c r="I345" s="670">
        <v>4030859.6567999995</v>
      </c>
      <c r="J345" s="670">
        <v>0</v>
      </c>
      <c r="K345" s="670">
        <f t="shared" si="4"/>
        <v>4030859.6567999995</v>
      </c>
      <c r="L345" s="69"/>
    </row>
    <row r="346" spans="1:12" ht="38.25">
      <c r="A346" s="61">
        <v>335</v>
      </c>
      <c r="B346" s="63" t="s">
        <v>1056</v>
      </c>
      <c r="C346" s="303" t="s">
        <v>142</v>
      </c>
      <c r="D346" s="302" t="s">
        <v>542</v>
      </c>
      <c r="E346" s="331" t="s">
        <v>436</v>
      </c>
      <c r="F346" s="303" t="s">
        <v>445</v>
      </c>
      <c r="G346" s="305">
        <v>43035</v>
      </c>
      <c r="H346" s="305">
        <v>43095</v>
      </c>
      <c r="I346" s="670">
        <v>129800</v>
      </c>
      <c r="J346" s="670">
        <v>0</v>
      </c>
      <c r="K346" s="670">
        <f t="shared" si="4"/>
        <v>129800</v>
      </c>
      <c r="L346" s="69"/>
    </row>
    <row r="347" spans="1:12" ht="38.25">
      <c r="A347" s="61">
        <v>336</v>
      </c>
      <c r="B347" s="63" t="s">
        <v>1056</v>
      </c>
      <c r="C347" s="303" t="s">
        <v>142</v>
      </c>
      <c r="D347" s="302" t="s">
        <v>543</v>
      </c>
      <c r="E347" s="331" t="s">
        <v>436</v>
      </c>
      <c r="F347" s="303" t="s">
        <v>443</v>
      </c>
      <c r="G347" s="305">
        <v>43375</v>
      </c>
      <c r="H347" s="305">
        <v>43674</v>
      </c>
      <c r="I347" s="670">
        <v>2158889.0245999997</v>
      </c>
      <c r="J347" s="670">
        <v>0</v>
      </c>
      <c r="K347" s="670">
        <f t="shared" si="4"/>
        <v>2158889.0245999997</v>
      </c>
      <c r="L347" s="69"/>
    </row>
    <row r="348" spans="1:12" ht="38.25">
      <c r="A348" s="61">
        <v>337</v>
      </c>
      <c r="B348" s="63" t="s">
        <v>1056</v>
      </c>
      <c r="C348" s="303" t="s">
        <v>142</v>
      </c>
      <c r="D348" s="302" t="s">
        <v>544</v>
      </c>
      <c r="E348" s="342" t="s">
        <v>49</v>
      </c>
      <c r="F348" s="303" t="s">
        <v>445</v>
      </c>
      <c r="G348" s="305">
        <v>43252</v>
      </c>
      <c r="H348" s="305">
        <v>43401</v>
      </c>
      <c r="I348" s="670">
        <v>165200</v>
      </c>
      <c r="J348" s="670">
        <v>0</v>
      </c>
      <c r="K348" s="670">
        <f t="shared" si="4"/>
        <v>165200</v>
      </c>
      <c r="L348" s="69"/>
    </row>
    <row r="349" spans="1:12" ht="38.25">
      <c r="A349" s="61">
        <v>338</v>
      </c>
      <c r="B349" s="63" t="s">
        <v>1056</v>
      </c>
      <c r="C349" s="303" t="s">
        <v>142</v>
      </c>
      <c r="D349" s="302" t="s">
        <v>545</v>
      </c>
      <c r="E349" s="331" t="s">
        <v>436</v>
      </c>
      <c r="F349" s="303" t="s">
        <v>443</v>
      </c>
      <c r="G349" s="305">
        <v>43474</v>
      </c>
      <c r="H349" s="305">
        <v>43533</v>
      </c>
      <c r="I349" s="670">
        <v>153400</v>
      </c>
      <c r="J349" s="670">
        <v>0</v>
      </c>
      <c r="K349" s="670">
        <f t="shared" si="4"/>
        <v>153400</v>
      </c>
      <c r="L349" s="69"/>
    </row>
    <row r="350" spans="1:12" ht="38.25">
      <c r="A350" s="61">
        <v>339</v>
      </c>
      <c r="B350" s="63" t="s">
        <v>1056</v>
      </c>
      <c r="C350" s="303" t="s">
        <v>142</v>
      </c>
      <c r="D350" s="302" t="s">
        <v>546</v>
      </c>
      <c r="E350" s="331" t="s">
        <v>436</v>
      </c>
      <c r="F350" s="303" t="s">
        <v>443</v>
      </c>
      <c r="G350" s="305">
        <v>43444</v>
      </c>
      <c r="H350" s="305">
        <v>43534</v>
      </c>
      <c r="I350" s="670">
        <v>205615</v>
      </c>
      <c r="J350" s="670">
        <v>0</v>
      </c>
      <c r="K350" s="670">
        <f t="shared" si="4"/>
        <v>205615</v>
      </c>
      <c r="L350" s="69"/>
    </row>
    <row r="351" spans="1:12" ht="38.25">
      <c r="A351" s="61">
        <v>340</v>
      </c>
      <c r="B351" s="63" t="s">
        <v>1056</v>
      </c>
      <c r="C351" s="303" t="s">
        <v>142</v>
      </c>
      <c r="D351" s="302" t="s">
        <v>547</v>
      </c>
      <c r="E351" s="331" t="s">
        <v>436</v>
      </c>
      <c r="F351" s="303" t="s">
        <v>534</v>
      </c>
      <c r="G351" s="305">
        <v>43459</v>
      </c>
      <c r="H351" s="305">
        <v>43508</v>
      </c>
      <c r="I351" s="670">
        <v>175820</v>
      </c>
      <c r="J351" s="670">
        <v>0</v>
      </c>
      <c r="K351" s="670">
        <f t="shared" si="4"/>
        <v>175820</v>
      </c>
      <c r="L351" s="69"/>
    </row>
    <row r="352" spans="1:12" ht="38.25">
      <c r="A352" s="61">
        <v>341</v>
      </c>
      <c r="B352" s="63" t="s">
        <v>1056</v>
      </c>
      <c r="C352" s="303" t="s">
        <v>142</v>
      </c>
      <c r="D352" s="302" t="s">
        <v>548</v>
      </c>
      <c r="E352" s="61" t="s">
        <v>127</v>
      </c>
      <c r="F352" s="303" t="s">
        <v>534</v>
      </c>
      <c r="G352" s="305"/>
      <c r="H352" s="305"/>
      <c r="I352" s="670">
        <v>218008.19</v>
      </c>
      <c r="J352" s="670">
        <v>0</v>
      </c>
      <c r="K352" s="670">
        <f t="shared" si="4"/>
        <v>218008.19</v>
      </c>
      <c r="L352" s="69"/>
    </row>
    <row r="353" spans="1:12" ht="38.25">
      <c r="A353" s="61">
        <v>342</v>
      </c>
      <c r="B353" s="63" t="s">
        <v>1056</v>
      </c>
      <c r="C353" s="303" t="s">
        <v>142</v>
      </c>
      <c r="D353" s="302" t="s">
        <v>549</v>
      </c>
      <c r="E353" s="331" t="s">
        <v>436</v>
      </c>
      <c r="F353" s="303" t="s">
        <v>534</v>
      </c>
      <c r="G353" s="305">
        <v>43507</v>
      </c>
      <c r="H353" s="305">
        <v>43511</v>
      </c>
      <c r="I353" s="670">
        <v>67578.599999999991</v>
      </c>
      <c r="J353" s="670">
        <v>0</v>
      </c>
      <c r="K353" s="670">
        <f t="shared" si="4"/>
        <v>67578.599999999991</v>
      </c>
      <c r="L353" s="69"/>
    </row>
    <row r="354" spans="1:12" ht="38.25">
      <c r="A354" s="61">
        <v>343</v>
      </c>
      <c r="B354" s="63" t="s">
        <v>1056</v>
      </c>
      <c r="C354" s="303" t="s">
        <v>142</v>
      </c>
      <c r="D354" s="302" t="s">
        <v>550</v>
      </c>
      <c r="E354" s="61" t="s">
        <v>127</v>
      </c>
      <c r="F354" s="303" t="s">
        <v>443</v>
      </c>
      <c r="G354" s="305"/>
      <c r="H354" s="305"/>
      <c r="I354" s="670">
        <v>12958885.7644</v>
      </c>
      <c r="J354" s="670">
        <v>0</v>
      </c>
      <c r="K354" s="670">
        <f t="shared" si="4"/>
        <v>12958885.7644</v>
      </c>
      <c r="L354" s="69"/>
    </row>
    <row r="355" spans="1:12" ht="38.25">
      <c r="A355" s="61">
        <v>344</v>
      </c>
      <c r="B355" s="63" t="s">
        <v>1056</v>
      </c>
      <c r="C355" s="303" t="s">
        <v>142</v>
      </c>
      <c r="D355" s="302" t="s">
        <v>551</v>
      </c>
      <c r="E355" s="61" t="s">
        <v>39</v>
      </c>
      <c r="F355" s="303" t="s">
        <v>443</v>
      </c>
      <c r="G355" s="305"/>
      <c r="H355" s="305"/>
      <c r="I355" s="670">
        <v>12495585.562199999</v>
      </c>
      <c r="J355" s="670">
        <v>0</v>
      </c>
      <c r="K355" s="670">
        <f t="shared" si="4"/>
        <v>12495585.562199999</v>
      </c>
      <c r="L355" s="69"/>
    </row>
    <row r="356" spans="1:12" ht="38.25">
      <c r="A356" s="61">
        <v>345</v>
      </c>
      <c r="B356" s="63" t="s">
        <v>1056</v>
      </c>
      <c r="C356" s="303" t="s">
        <v>142</v>
      </c>
      <c r="D356" s="302" t="s">
        <v>552</v>
      </c>
      <c r="E356" s="303" t="s">
        <v>417</v>
      </c>
      <c r="F356" s="303" t="s">
        <v>445</v>
      </c>
      <c r="G356" s="305"/>
      <c r="H356" s="305"/>
      <c r="I356" s="670">
        <v>0</v>
      </c>
      <c r="J356" s="670">
        <v>0</v>
      </c>
      <c r="K356" s="670">
        <f t="shared" si="4"/>
        <v>0</v>
      </c>
      <c r="L356" s="69"/>
    </row>
    <row r="357" spans="1:12" ht="38.25">
      <c r="A357" s="61">
        <v>346</v>
      </c>
      <c r="B357" s="63" t="s">
        <v>1056</v>
      </c>
      <c r="C357" s="303" t="s">
        <v>142</v>
      </c>
      <c r="D357" s="302" t="s">
        <v>553</v>
      </c>
      <c r="E357" s="331" t="s">
        <v>436</v>
      </c>
      <c r="F357" s="303" t="s">
        <v>445</v>
      </c>
      <c r="G357" s="305"/>
      <c r="H357" s="305"/>
      <c r="I357" s="670">
        <v>0</v>
      </c>
      <c r="J357" s="670">
        <v>0</v>
      </c>
      <c r="K357" s="670">
        <f t="shared" si="4"/>
        <v>0</v>
      </c>
      <c r="L357" s="69"/>
    </row>
    <row r="358" spans="1:12" ht="38.25">
      <c r="A358" s="61">
        <v>347</v>
      </c>
      <c r="B358" s="63" t="s">
        <v>1056</v>
      </c>
      <c r="C358" s="303" t="s">
        <v>142</v>
      </c>
      <c r="D358" s="302" t="s">
        <v>554</v>
      </c>
      <c r="E358" s="303" t="s">
        <v>417</v>
      </c>
      <c r="F358" s="303" t="s">
        <v>443</v>
      </c>
      <c r="G358" s="305"/>
      <c r="H358" s="305"/>
      <c r="I358" s="670">
        <v>0</v>
      </c>
      <c r="J358" s="670">
        <v>0</v>
      </c>
      <c r="K358" s="670">
        <f t="shared" si="4"/>
        <v>0</v>
      </c>
      <c r="L358" s="69"/>
    </row>
    <row r="359" spans="1:12" ht="38.25">
      <c r="A359" s="61">
        <v>348</v>
      </c>
      <c r="B359" s="63" t="s">
        <v>1056</v>
      </c>
      <c r="C359" s="303" t="s">
        <v>142</v>
      </c>
      <c r="D359" s="302" t="s">
        <v>555</v>
      </c>
      <c r="E359" s="61" t="s">
        <v>163</v>
      </c>
      <c r="F359" s="303" t="s">
        <v>445</v>
      </c>
      <c r="G359" s="305">
        <v>43433</v>
      </c>
      <c r="H359" s="305">
        <v>43633</v>
      </c>
      <c r="I359" s="670">
        <v>81715</v>
      </c>
      <c r="J359" s="670">
        <v>0</v>
      </c>
      <c r="K359" s="670">
        <f t="shared" ref="K359:K360" si="5">I359-J359</f>
        <v>81715</v>
      </c>
      <c r="L359" s="69"/>
    </row>
    <row r="360" spans="1:12" ht="38.25">
      <c r="A360" s="61">
        <v>349</v>
      </c>
      <c r="B360" s="63" t="s">
        <v>1056</v>
      </c>
      <c r="C360" s="303" t="s">
        <v>142</v>
      </c>
      <c r="D360" s="302" t="s">
        <v>536</v>
      </c>
      <c r="E360" s="303" t="s">
        <v>449</v>
      </c>
      <c r="F360" s="303" t="s">
        <v>443</v>
      </c>
      <c r="G360" s="305">
        <v>43448</v>
      </c>
      <c r="H360" s="305">
        <v>43595</v>
      </c>
      <c r="I360" s="670">
        <v>205910</v>
      </c>
      <c r="J360" s="670">
        <v>0</v>
      </c>
      <c r="K360" s="670">
        <f t="shared" si="5"/>
        <v>205910</v>
      </c>
      <c r="L360" s="69"/>
    </row>
    <row r="361" spans="1:12" ht="25.5">
      <c r="A361" s="61">
        <v>350</v>
      </c>
      <c r="B361" s="61" t="s">
        <v>788</v>
      </c>
      <c r="C361" s="61" t="s">
        <v>142</v>
      </c>
      <c r="D361" s="64" t="s">
        <v>739</v>
      </c>
      <c r="E361" s="63" t="s">
        <v>2328</v>
      </c>
      <c r="F361" s="63" t="s">
        <v>740</v>
      </c>
      <c r="G361" s="283">
        <v>43108</v>
      </c>
      <c r="H361" s="283">
        <v>43468</v>
      </c>
      <c r="I361" s="653">
        <v>15200000</v>
      </c>
      <c r="J361" s="653">
        <v>0</v>
      </c>
      <c r="K361" s="653"/>
      <c r="L361" s="69"/>
    </row>
    <row r="362" spans="1:12" ht="25.5">
      <c r="A362" s="61">
        <v>351</v>
      </c>
      <c r="B362" s="61" t="s">
        <v>788</v>
      </c>
      <c r="C362" s="61" t="s">
        <v>142</v>
      </c>
      <c r="D362" s="64" t="s">
        <v>741</v>
      </c>
      <c r="E362" s="303" t="s">
        <v>456</v>
      </c>
      <c r="F362" s="63" t="s">
        <v>740</v>
      </c>
      <c r="G362" s="283">
        <v>43109</v>
      </c>
      <c r="H362" s="283">
        <v>43469</v>
      </c>
      <c r="I362" s="653">
        <v>9449000</v>
      </c>
      <c r="J362" s="653">
        <v>4193466.1999999997</v>
      </c>
      <c r="K362" s="653"/>
      <c r="L362" s="69"/>
    </row>
    <row r="363" spans="1:12" ht="26.25">
      <c r="A363" s="61">
        <v>352</v>
      </c>
      <c r="B363" s="61" t="s">
        <v>788</v>
      </c>
      <c r="C363" s="61" t="s">
        <v>142</v>
      </c>
      <c r="D363" s="64" t="s">
        <v>742</v>
      </c>
      <c r="E363" s="342" t="s">
        <v>51</v>
      </c>
      <c r="F363" s="63" t="s">
        <v>740</v>
      </c>
      <c r="G363" s="283">
        <v>43150</v>
      </c>
      <c r="H363" s="283">
        <v>43510</v>
      </c>
      <c r="I363" s="653">
        <v>17600000</v>
      </c>
      <c r="J363" s="653">
        <v>2408333.8399999989</v>
      </c>
      <c r="K363" s="653"/>
      <c r="L363" s="69"/>
    </row>
    <row r="364" spans="1:12" ht="39" customHeight="1">
      <c r="A364" s="61">
        <v>353</v>
      </c>
      <c r="B364" s="61" t="s">
        <v>788</v>
      </c>
      <c r="C364" s="61" t="s">
        <v>142</v>
      </c>
      <c r="D364" s="64" t="s">
        <v>743</v>
      </c>
      <c r="E364" s="61" t="s">
        <v>163</v>
      </c>
      <c r="F364" s="63" t="s">
        <v>744</v>
      </c>
      <c r="G364" s="283">
        <v>43423</v>
      </c>
      <c r="H364" s="283">
        <v>43543</v>
      </c>
      <c r="I364" s="653">
        <v>9450000</v>
      </c>
      <c r="J364" s="653">
        <v>5970457.96</v>
      </c>
      <c r="K364" s="653"/>
      <c r="L364" s="69"/>
    </row>
    <row r="365" spans="1:12" ht="38.25">
      <c r="A365" s="61">
        <v>354</v>
      </c>
      <c r="B365" s="61" t="s">
        <v>788</v>
      </c>
      <c r="C365" s="61" t="s">
        <v>142</v>
      </c>
      <c r="D365" s="64" t="s">
        <v>745</v>
      </c>
      <c r="E365" s="61" t="s">
        <v>363</v>
      </c>
      <c r="F365" s="63" t="s">
        <v>744</v>
      </c>
      <c r="G365" s="283">
        <v>43423</v>
      </c>
      <c r="H365" s="283">
        <v>43513</v>
      </c>
      <c r="I365" s="653">
        <v>5550000</v>
      </c>
      <c r="J365" s="653">
        <v>3888506.22</v>
      </c>
      <c r="K365" s="653"/>
      <c r="L365" s="69"/>
    </row>
    <row r="366" spans="1:12" ht="25.5">
      <c r="A366" s="61">
        <v>355</v>
      </c>
      <c r="B366" s="61" t="s">
        <v>788</v>
      </c>
      <c r="C366" s="61" t="s">
        <v>142</v>
      </c>
      <c r="D366" s="64" t="s">
        <v>746</v>
      </c>
      <c r="E366" s="331" t="s">
        <v>436</v>
      </c>
      <c r="F366" s="63" t="s">
        <v>740</v>
      </c>
      <c r="G366" s="283">
        <v>42927</v>
      </c>
      <c r="H366" s="283">
        <v>43287</v>
      </c>
      <c r="I366" s="653">
        <v>6165000</v>
      </c>
      <c r="J366" s="653">
        <v>5532315.0254999995</v>
      </c>
      <c r="K366" s="653"/>
      <c r="L366" s="69"/>
    </row>
    <row r="367" spans="1:12" ht="25.5">
      <c r="A367" s="61">
        <v>356</v>
      </c>
      <c r="B367" s="61" t="s">
        <v>788</v>
      </c>
      <c r="C367" s="61" t="s">
        <v>142</v>
      </c>
      <c r="D367" s="64" t="s">
        <v>747</v>
      </c>
      <c r="E367" s="63" t="s">
        <v>160</v>
      </c>
      <c r="F367" s="63" t="s">
        <v>740</v>
      </c>
      <c r="G367" s="283">
        <v>42927</v>
      </c>
      <c r="H367" s="283">
        <v>43467</v>
      </c>
      <c r="I367" s="653">
        <v>40923000</v>
      </c>
      <c r="J367" s="653">
        <v>34672817.9331</v>
      </c>
      <c r="K367" s="653"/>
      <c r="L367" s="69"/>
    </row>
    <row r="368" spans="1:12" ht="25.5">
      <c r="A368" s="61">
        <v>357</v>
      </c>
      <c r="B368" s="61" t="s">
        <v>788</v>
      </c>
      <c r="C368" s="61" t="s">
        <v>142</v>
      </c>
      <c r="D368" s="64" t="s">
        <v>748</v>
      </c>
      <c r="E368" s="63" t="s">
        <v>325</v>
      </c>
      <c r="F368" s="63" t="s">
        <v>740</v>
      </c>
      <c r="G368" s="283">
        <v>42933</v>
      </c>
      <c r="H368" s="283">
        <v>43293</v>
      </c>
      <c r="I368" s="653">
        <v>15120000</v>
      </c>
      <c r="J368" s="653">
        <v>9537147.7488000002</v>
      </c>
      <c r="K368" s="653"/>
      <c r="L368" s="69"/>
    </row>
    <row r="369" spans="1:12" ht="25.5">
      <c r="A369" s="61">
        <v>358</v>
      </c>
      <c r="B369" s="61" t="s">
        <v>788</v>
      </c>
      <c r="C369" s="61" t="s">
        <v>142</v>
      </c>
      <c r="D369" s="64" t="s">
        <v>749</v>
      </c>
      <c r="E369" s="63" t="s">
        <v>46</v>
      </c>
      <c r="F369" s="63" t="s">
        <v>740</v>
      </c>
      <c r="G369" s="283">
        <v>42996</v>
      </c>
      <c r="H369" s="283">
        <v>43356</v>
      </c>
      <c r="I369" s="653">
        <v>9151700</v>
      </c>
      <c r="J369" s="653">
        <v>7269063.9831049982</v>
      </c>
      <c r="K369" s="653"/>
      <c r="L369" s="69"/>
    </row>
    <row r="370" spans="1:12" ht="25.5">
      <c r="A370" s="61">
        <v>359</v>
      </c>
      <c r="B370" s="61" t="s">
        <v>788</v>
      </c>
      <c r="C370" s="61" t="s">
        <v>142</v>
      </c>
      <c r="D370" s="64" t="s">
        <v>750</v>
      </c>
      <c r="E370" s="63" t="s">
        <v>46</v>
      </c>
      <c r="F370" s="63" t="s">
        <v>740</v>
      </c>
      <c r="G370" s="283">
        <v>42996</v>
      </c>
      <c r="H370" s="283">
        <v>43356</v>
      </c>
      <c r="I370" s="653">
        <v>13061500</v>
      </c>
      <c r="J370" s="653">
        <v>11928238.936595</v>
      </c>
      <c r="K370" s="653"/>
      <c r="L370" s="69"/>
    </row>
    <row r="371" spans="1:12" ht="25.5">
      <c r="A371" s="61">
        <v>360</v>
      </c>
      <c r="B371" s="61" t="s">
        <v>788</v>
      </c>
      <c r="C371" s="61" t="s">
        <v>142</v>
      </c>
      <c r="D371" s="64" t="s">
        <v>751</v>
      </c>
      <c r="E371" s="61" t="s">
        <v>39</v>
      </c>
      <c r="F371" s="63" t="s">
        <v>740</v>
      </c>
      <c r="G371" s="283">
        <v>42996</v>
      </c>
      <c r="H371" s="283">
        <v>43356</v>
      </c>
      <c r="I371" s="653">
        <v>21752000</v>
      </c>
      <c r="J371" s="653">
        <v>20853926.916160002</v>
      </c>
      <c r="K371" s="653"/>
      <c r="L371" s="69"/>
    </row>
    <row r="372" spans="1:12" ht="25.5">
      <c r="A372" s="61">
        <v>361</v>
      </c>
      <c r="B372" s="61" t="s">
        <v>788</v>
      </c>
      <c r="C372" s="61" t="s">
        <v>142</v>
      </c>
      <c r="D372" s="64" t="s">
        <v>752</v>
      </c>
      <c r="E372" s="63" t="s">
        <v>325</v>
      </c>
      <c r="F372" s="63" t="s">
        <v>740</v>
      </c>
      <c r="G372" s="283">
        <v>42996</v>
      </c>
      <c r="H372" s="283">
        <v>43356</v>
      </c>
      <c r="I372" s="653">
        <v>24724704</v>
      </c>
      <c r="J372" s="653">
        <v>23296575.1853728</v>
      </c>
      <c r="K372" s="653"/>
      <c r="L372" s="69"/>
    </row>
    <row r="373" spans="1:12" ht="25.5">
      <c r="A373" s="61">
        <v>362</v>
      </c>
      <c r="B373" s="61" t="s">
        <v>788</v>
      </c>
      <c r="C373" s="61" t="s">
        <v>142</v>
      </c>
      <c r="D373" s="64" t="s">
        <v>753</v>
      </c>
      <c r="E373" s="63" t="s">
        <v>325</v>
      </c>
      <c r="F373" s="63" t="s">
        <v>740</v>
      </c>
      <c r="G373" s="283">
        <v>42996</v>
      </c>
      <c r="H373" s="283">
        <v>43356</v>
      </c>
      <c r="I373" s="653">
        <v>20917000</v>
      </c>
      <c r="J373" s="653">
        <v>18658682.289779995</v>
      </c>
      <c r="K373" s="653"/>
      <c r="L373" s="69"/>
    </row>
    <row r="374" spans="1:12" ht="25.5">
      <c r="A374" s="61">
        <v>363</v>
      </c>
      <c r="B374" s="61" t="s">
        <v>788</v>
      </c>
      <c r="C374" s="61" t="s">
        <v>142</v>
      </c>
      <c r="D374" s="64" t="s">
        <v>754</v>
      </c>
      <c r="E374" s="61" t="s">
        <v>127</v>
      </c>
      <c r="F374" s="63" t="s">
        <v>740</v>
      </c>
      <c r="G374" s="283">
        <v>43059</v>
      </c>
      <c r="H374" s="283">
        <v>43419</v>
      </c>
      <c r="I374" s="653">
        <v>18950000</v>
      </c>
      <c r="J374" s="653">
        <v>18138714.495000001</v>
      </c>
      <c r="K374" s="653"/>
      <c r="L374" s="69"/>
    </row>
    <row r="375" spans="1:12" ht="25.5">
      <c r="A375" s="61">
        <v>364</v>
      </c>
      <c r="B375" s="61" t="s">
        <v>788</v>
      </c>
      <c r="C375" s="61" t="s">
        <v>142</v>
      </c>
      <c r="D375" s="64" t="s">
        <v>755</v>
      </c>
      <c r="E375" s="61" t="s">
        <v>127</v>
      </c>
      <c r="F375" s="63" t="s">
        <v>740</v>
      </c>
      <c r="G375" s="283">
        <v>43059</v>
      </c>
      <c r="H375" s="283">
        <v>43419</v>
      </c>
      <c r="I375" s="653">
        <v>6874896</v>
      </c>
      <c r="J375" s="653">
        <v>3823493.3475984004</v>
      </c>
      <c r="K375" s="653"/>
      <c r="L375" s="69"/>
    </row>
    <row r="376" spans="1:12" ht="25.5">
      <c r="A376" s="61">
        <v>365</v>
      </c>
      <c r="B376" s="61" t="s">
        <v>788</v>
      </c>
      <c r="C376" s="61" t="s">
        <v>142</v>
      </c>
      <c r="D376" s="64" t="s">
        <v>756</v>
      </c>
      <c r="E376" s="61" t="s">
        <v>127</v>
      </c>
      <c r="F376" s="63" t="s">
        <v>740</v>
      </c>
      <c r="G376" s="283">
        <v>43059</v>
      </c>
      <c r="H376" s="283">
        <v>43419</v>
      </c>
      <c r="I376" s="653">
        <v>10772069</v>
      </c>
      <c r="J376" s="653">
        <v>6147821.2159903003</v>
      </c>
      <c r="K376" s="653"/>
      <c r="L376" s="69"/>
    </row>
    <row r="377" spans="1:12" ht="26.25">
      <c r="A377" s="61">
        <v>366</v>
      </c>
      <c r="B377" s="61" t="s">
        <v>788</v>
      </c>
      <c r="C377" s="61" t="s">
        <v>142</v>
      </c>
      <c r="D377" s="64" t="s">
        <v>757</v>
      </c>
      <c r="E377" s="342" t="s">
        <v>49</v>
      </c>
      <c r="F377" s="63" t="s">
        <v>740</v>
      </c>
      <c r="G377" s="283">
        <v>43059</v>
      </c>
      <c r="H377" s="283">
        <v>43419</v>
      </c>
      <c r="I377" s="653">
        <v>9830000</v>
      </c>
      <c r="J377" s="653">
        <v>6116964.2300000004</v>
      </c>
      <c r="K377" s="653"/>
      <c r="L377" s="69"/>
    </row>
    <row r="378" spans="1:12" ht="25.5">
      <c r="A378" s="61">
        <v>367</v>
      </c>
      <c r="B378" s="61" t="s">
        <v>788</v>
      </c>
      <c r="C378" s="61" t="s">
        <v>142</v>
      </c>
      <c r="D378" s="64" t="s">
        <v>758</v>
      </c>
      <c r="E378" s="61" t="s">
        <v>127</v>
      </c>
      <c r="F378" s="63" t="s">
        <v>740</v>
      </c>
      <c r="G378" s="283">
        <v>43059</v>
      </c>
      <c r="H378" s="283">
        <v>43419</v>
      </c>
      <c r="I378" s="653">
        <v>10030000</v>
      </c>
      <c r="J378" s="653">
        <v>2056736.76</v>
      </c>
      <c r="K378" s="653"/>
      <c r="L378" s="69"/>
    </row>
    <row r="379" spans="1:12" ht="25.5">
      <c r="A379" s="61">
        <v>368</v>
      </c>
      <c r="B379" s="61" t="s">
        <v>788</v>
      </c>
      <c r="C379" s="61" t="s">
        <v>142</v>
      </c>
      <c r="D379" s="64" t="s">
        <v>759</v>
      </c>
      <c r="E379" s="63" t="s">
        <v>160</v>
      </c>
      <c r="F379" s="63" t="s">
        <v>740</v>
      </c>
      <c r="G379" s="283">
        <v>43059</v>
      </c>
      <c r="H379" s="283">
        <v>43419</v>
      </c>
      <c r="I379" s="653">
        <v>11435000</v>
      </c>
      <c r="J379" s="653">
        <v>7144588</v>
      </c>
      <c r="K379" s="653"/>
      <c r="L379" s="69"/>
    </row>
    <row r="380" spans="1:12" ht="25.5">
      <c r="A380" s="61">
        <v>369</v>
      </c>
      <c r="B380" s="61" t="s">
        <v>788</v>
      </c>
      <c r="C380" s="61" t="s">
        <v>142</v>
      </c>
      <c r="D380" s="64" t="s">
        <v>760</v>
      </c>
      <c r="E380" s="63" t="s">
        <v>160</v>
      </c>
      <c r="F380" s="63" t="s">
        <v>740</v>
      </c>
      <c r="G380" s="283">
        <v>43059</v>
      </c>
      <c r="H380" s="283">
        <v>43419</v>
      </c>
      <c r="I380" s="653">
        <v>7094400</v>
      </c>
      <c r="J380" s="653">
        <v>5325465.8</v>
      </c>
      <c r="K380" s="653"/>
      <c r="L380" s="69"/>
    </row>
    <row r="381" spans="1:12" ht="36.75" customHeight="1">
      <c r="A381" s="61">
        <v>370</v>
      </c>
      <c r="B381" s="61" t="s">
        <v>788</v>
      </c>
      <c r="C381" s="61" t="s">
        <v>142</v>
      </c>
      <c r="D381" s="64" t="s">
        <v>761</v>
      </c>
      <c r="E381" s="237" t="s">
        <v>332</v>
      </c>
      <c r="F381" s="63" t="s">
        <v>740</v>
      </c>
      <c r="G381" s="283">
        <v>43059</v>
      </c>
      <c r="H381" s="283">
        <v>43419</v>
      </c>
      <c r="I381" s="653">
        <v>2350000</v>
      </c>
      <c r="J381" s="653">
        <v>2017693.55</v>
      </c>
      <c r="K381" s="653"/>
      <c r="L381" s="69"/>
    </row>
    <row r="382" spans="1:12" s="40" customFormat="1" ht="24.75" customHeight="1">
      <c r="A382" s="61">
        <v>371</v>
      </c>
      <c r="B382" s="61" t="s">
        <v>788</v>
      </c>
      <c r="C382" s="61" t="s">
        <v>142</v>
      </c>
      <c r="D382" s="64" t="s">
        <v>762</v>
      </c>
      <c r="E382" s="237" t="s">
        <v>332</v>
      </c>
      <c r="F382" s="63" t="s">
        <v>740</v>
      </c>
      <c r="G382" s="283">
        <v>43059</v>
      </c>
      <c r="H382" s="283">
        <v>43419</v>
      </c>
      <c r="I382" s="653">
        <v>8600000</v>
      </c>
      <c r="J382" s="653">
        <v>7510182.2000000002</v>
      </c>
      <c r="K382" s="653"/>
      <c r="L382" s="224"/>
    </row>
    <row r="383" spans="1:12" ht="28.5" customHeight="1">
      <c r="A383" s="61">
        <v>372</v>
      </c>
      <c r="B383" s="61" t="s">
        <v>788</v>
      </c>
      <c r="C383" s="61" t="s">
        <v>142</v>
      </c>
      <c r="D383" s="64" t="s">
        <v>763</v>
      </c>
      <c r="E383" s="63" t="s">
        <v>144</v>
      </c>
      <c r="F383" s="63" t="s">
        <v>740</v>
      </c>
      <c r="G383" s="283">
        <v>43059</v>
      </c>
      <c r="H383" s="283">
        <v>43299</v>
      </c>
      <c r="I383" s="653">
        <v>4000000</v>
      </c>
      <c r="J383" s="653">
        <v>1918848.4</v>
      </c>
      <c r="K383" s="653"/>
      <c r="L383" s="69"/>
    </row>
    <row r="384" spans="1:12" ht="25.5">
      <c r="A384" s="61">
        <v>373</v>
      </c>
      <c r="B384" s="61" t="s">
        <v>788</v>
      </c>
      <c r="C384" s="61" t="s">
        <v>142</v>
      </c>
      <c r="D384" s="64" t="s">
        <v>764</v>
      </c>
      <c r="E384" s="63" t="s">
        <v>325</v>
      </c>
      <c r="F384" s="63" t="s">
        <v>740</v>
      </c>
      <c r="G384" s="283">
        <v>43115</v>
      </c>
      <c r="H384" s="283">
        <v>43595</v>
      </c>
      <c r="I384" s="653">
        <v>21747000</v>
      </c>
      <c r="J384" s="653">
        <v>10848433.537920002</v>
      </c>
      <c r="K384" s="653"/>
      <c r="L384" s="69"/>
    </row>
    <row r="385" spans="1:12" ht="28.5" customHeight="1">
      <c r="A385" s="61">
        <v>374</v>
      </c>
      <c r="B385" s="61" t="s">
        <v>788</v>
      </c>
      <c r="C385" s="61" t="s">
        <v>142</v>
      </c>
      <c r="D385" s="64" t="s">
        <v>765</v>
      </c>
      <c r="E385" s="61" t="s">
        <v>123</v>
      </c>
      <c r="F385" s="63" t="s">
        <v>740</v>
      </c>
      <c r="G385" s="283">
        <v>43150</v>
      </c>
      <c r="H385" s="283">
        <v>43510</v>
      </c>
      <c r="I385" s="653">
        <v>11400000</v>
      </c>
      <c r="J385" s="653">
        <v>3041852.0819999995</v>
      </c>
      <c r="K385" s="653"/>
      <c r="L385" s="69"/>
    </row>
    <row r="386" spans="1:12" ht="25.5">
      <c r="A386" s="61">
        <v>375</v>
      </c>
      <c r="B386" s="61" t="s">
        <v>788</v>
      </c>
      <c r="C386" s="61" t="s">
        <v>142</v>
      </c>
      <c r="D386" s="64" t="s">
        <v>766</v>
      </c>
      <c r="E386" s="61" t="s">
        <v>123</v>
      </c>
      <c r="F386" s="63" t="s">
        <v>740</v>
      </c>
      <c r="G386" s="283">
        <v>43150</v>
      </c>
      <c r="H386" s="283">
        <v>43510</v>
      </c>
      <c r="I386" s="653">
        <v>7550000</v>
      </c>
      <c r="J386" s="653">
        <v>1672220.206</v>
      </c>
      <c r="K386" s="653"/>
      <c r="L386" s="69"/>
    </row>
    <row r="387" spans="1:12" ht="25.5">
      <c r="A387" s="61">
        <v>376</v>
      </c>
      <c r="B387" s="61" t="s">
        <v>788</v>
      </c>
      <c r="C387" s="61" t="s">
        <v>142</v>
      </c>
      <c r="D387" s="64" t="s">
        <v>767</v>
      </c>
      <c r="E387" s="63" t="s">
        <v>160</v>
      </c>
      <c r="F387" s="63" t="s">
        <v>740</v>
      </c>
      <c r="G387" s="283">
        <v>43217</v>
      </c>
      <c r="H387" s="283">
        <v>43577</v>
      </c>
      <c r="I387" s="653">
        <v>7475000</v>
      </c>
      <c r="J387" s="653">
        <v>2553893.5500000003</v>
      </c>
      <c r="K387" s="653"/>
      <c r="L387" s="69"/>
    </row>
    <row r="388" spans="1:12" ht="25.5">
      <c r="A388" s="61">
        <v>377</v>
      </c>
      <c r="B388" s="61" t="s">
        <v>788</v>
      </c>
      <c r="C388" s="61" t="s">
        <v>142</v>
      </c>
      <c r="D388" s="64" t="s">
        <v>768</v>
      </c>
      <c r="E388" s="63" t="s">
        <v>160</v>
      </c>
      <c r="F388" s="63" t="s">
        <v>740</v>
      </c>
      <c r="G388" s="283">
        <v>43217</v>
      </c>
      <c r="H388" s="283">
        <v>43577</v>
      </c>
      <c r="I388" s="653">
        <v>10500000</v>
      </c>
      <c r="J388" s="653">
        <v>1622171.9976666216</v>
      </c>
      <c r="K388" s="653"/>
      <c r="L388" s="69"/>
    </row>
    <row r="389" spans="1:12" ht="26.25">
      <c r="A389" s="61">
        <v>378</v>
      </c>
      <c r="B389" s="61" t="s">
        <v>788</v>
      </c>
      <c r="C389" s="61" t="s">
        <v>142</v>
      </c>
      <c r="D389" s="64" t="s">
        <v>769</v>
      </c>
      <c r="E389" s="342" t="s">
        <v>51</v>
      </c>
      <c r="F389" s="63" t="s">
        <v>740</v>
      </c>
      <c r="G389" s="283">
        <v>43480</v>
      </c>
      <c r="H389" s="283">
        <v>43960</v>
      </c>
      <c r="I389" s="653">
        <v>29828000</v>
      </c>
      <c r="J389" s="653">
        <v>5070760</v>
      </c>
      <c r="K389" s="653"/>
      <c r="L389" s="69"/>
    </row>
    <row r="390" spans="1:12" ht="25.5">
      <c r="A390" s="61">
        <v>379</v>
      </c>
      <c r="B390" s="61" t="s">
        <v>788</v>
      </c>
      <c r="C390" s="61" t="s">
        <v>142</v>
      </c>
      <c r="D390" s="64" t="s">
        <v>770</v>
      </c>
      <c r="E390" s="331" t="s">
        <v>422</v>
      </c>
      <c r="F390" s="63" t="s">
        <v>740</v>
      </c>
      <c r="G390" s="283">
        <v>43480</v>
      </c>
      <c r="H390" s="283">
        <v>44020</v>
      </c>
      <c r="I390" s="653">
        <v>41228000</v>
      </c>
      <c r="J390" s="653">
        <v>0</v>
      </c>
      <c r="K390" s="653"/>
      <c r="L390" s="69"/>
    </row>
    <row r="391" spans="1:12" ht="26.25">
      <c r="A391" s="61">
        <v>380</v>
      </c>
      <c r="B391" s="61" t="s">
        <v>788</v>
      </c>
      <c r="C391" s="61" t="s">
        <v>142</v>
      </c>
      <c r="D391" s="64" t="s">
        <v>771</v>
      </c>
      <c r="E391" s="342" t="s">
        <v>49</v>
      </c>
      <c r="F391" s="63" t="s">
        <v>740</v>
      </c>
      <c r="G391" s="283">
        <v>43479</v>
      </c>
      <c r="H391" s="283">
        <v>43899</v>
      </c>
      <c r="I391" s="653">
        <v>9260000</v>
      </c>
      <c r="J391" s="653">
        <v>0</v>
      </c>
      <c r="K391" s="653"/>
      <c r="L391" s="69"/>
    </row>
    <row r="392" spans="1:12" ht="25.5">
      <c r="A392" s="61">
        <v>381</v>
      </c>
      <c r="B392" s="61" t="s">
        <v>788</v>
      </c>
      <c r="C392" s="61" t="s">
        <v>142</v>
      </c>
      <c r="D392" s="64" t="s">
        <v>772</v>
      </c>
      <c r="E392" s="303" t="s">
        <v>456</v>
      </c>
      <c r="F392" s="63" t="s">
        <v>740</v>
      </c>
      <c r="G392" s="283">
        <v>43479</v>
      </c>
      <c r="H392" s="283">
        <v>43899</v>
      </c>
      <c r="I392" s="653">
        <v>10760000</v>
      </c>
      <c r="J392" s="653">
        <v>0</v>
      </c>
      <c r="K392" s="653"/>
      <c r="L392" s="69"/>
    </row>
    <row r="393" spans="1:12" ht="25.5">
      <c r="A393" s="61">
        <v>382</v>
      </c>
      <c r="B393" s="61" t="s">
        <v>788</v>
      </c>
      <c r="C393" s="61" t="s">
        <v>142</v>
      </c>
      <c r="D393" s="64" t="s">
        <v>773</v>
      </c>
      <c r="E393" s="61" t="s">
        <v>127</v>
      </c>
      <c r="F393" s="63" t="s">
        <v>740</v>
      </c>
      <c r="G393" s="283">
        <v>43479</v>
      </c>
      <c r="H393" s="283">
        <v>43959</v>
      </c>
      <c r="I393" s="653">
        <v>27730000</v>
      </c>
      <c r="J393" s="653">
        <v>0</v>
      </c>
      <c r="K393" s="653"/>
      <c r="L393" s="69"/>
    </row>
    <row r="394" spans="1:12" ht="46.5" customHeight="1">
      <c r="A394" s="61">
        <v>383</v>
      </c>
      <c r="B394" s="61" t="s">
        <v>788</v>
      </c>
      <c r="C394" s="61" t="s">
        <v>142</v>
      </c>
      <c r="D394" s="64" t="s">
        <v>774</v>
      </c>
      <c r="E394" s="63" t="s">
        <v>165</v>
      </c>
      <c r="F394" s="63" t="s">
        <v>740</v>
      </c>
      <c r="G394" s="283">
        <v>43479</v>
      </c>
      <c r="H394" s="283">
        <v>43959</v>
      </c>
      <c r="I394" s="653">
        <v>19270000</v>
      </c>
      <c r="J394" s="653">
        <v>1540065.6700777255</v>
      </c>
      <c r="K394" s="653"/>
      <c r="L394" s="69"/>
    </row>
    <row r="395" spans="1:12" ht="25.5">
      <c r="A395" s="61">
        <v>384</v>
      </c>
      <c r="B395" s="61" t="s">
        <v>788</v>
      </c>
      <c r="C395" s="61" t="s">
        <v>142</v>
      </c>
      <c r="D395" s="64" t="s">
        <v>775</v>
      </c>
      <c r="E395" s="322" t="s">
        <v>272</v>
      </c>
      <c r="F395" s="63" t="s">
        <v>740</v>
      </c>
      <c r="G395" s="283">
        <v>43479</v>
      </c>
      <c r="H395" s="283">
        <v>43959</v>
      </c>
      <c r="I395" s="653">
        <v>19910000</v>
      </c>
      <c r="J395" s="653">
        <v>319099.21999999997</v>
      </c>
      <c r="K395" s="653"/>
      <c r="L395" s="69"/>
    </row>
    <row r="396" spans="1:12" ht="26.25">
      <c r="A396" s="61">
        <v>385</v>
      </c>
      <c r="B396" s="61" t="s">
        <v>788</v>
      </c>
      <c r="C396" s="61" t="s">
        <v>142</v>
      </c>
      <c r="D396" s="64" t="s">
        <v>776</v>
      </c>
      <c r="E396" s="342" t="s">
        <v>52</v>
      </c>
      <c r="F396" s="63" t="s">
        <v>740</v>
      </c>
      <c r="G396" s="283">
        <v>43479</v>
      </c>
      <c r="H396" s="283">
        <v>43959</v>
      </c>
      <c r="I396" s="653">
        <v>15500000</v>
      </c>
      <c r="J396" s="653">
        <v>38362.5</v>
      </c>
      <c r="K396" s="653"/>
      <c r="L396" s="69"/>
    </row>
    <row r="397" spans="1:12" ht="25.5">
      <c r="A397" s="61">
        <v>386</v>
      </c>
      <c r="B397" s="61" t="s">
        <v>788</v>
      </c>
      <c r="C397" s="61" t="s">
        <v>142</v>
      </c>
      <c r="D397" s="64" t="s">
        <v>777</v>
      </c>
      <c r="E397" s="61" t="s">
        <v>163</v>
      </c>
      <c r="F397" s="63" t="s">
        <v>740</v>
      </c>
      <c r="G397" s="283">
        <v>43510</v>
      </c>
      <c r="H397" s="283">
        <v>43930</v>
      </c>
      <c r="I397" s="653">
        <v>23056345.440000001</v>
      </c>
      <c r="J397" s="653">
        <v>1221986.2849999999</v>
      </c>
      <c r="K397" s="653"/>
      <c r="L397" s="69"/>
    </row>
    <row r="398" spans="1:12" ht="25.5">
      <c r="A398" s="61">
        <v>387</v>
      </c>
      <c r="B398" s="61" t="s">
        <v>788</v>
      </c>
      <c r="C398" s="61" t="s">
        <v>142</v>
      </c>
      <c r="D398" s="64" t="s">
        <v>778</v>
      </c>
      <c r="E398" s="61" t="s">
        <v>123</v>
      </c>
      <c r="F398" s="63" t="s">
        <v>740</v>
      </c>
      <c r="G398" s="283">
        <v>43510</v>
      </c>
      <c r="H398" s="283">
        <v>43930</v>
      </c>
      <c r="I398" s="653">
        <v>13449534.84</v>
      </c>
      <c r="J398" s="653">
        <v>376586.97551999998</v>
      </c>
      <c r="K398" s="653"/>
      <c r="L398" s="69"/>
    </row>
    <row r="399" spans="1:12" ht="25.5">
      <c r="A399" s="61">
        <v>388</v>
      </c>
      <c r="B399" s="61" t="s">
        <v>788</v>
      </c>
      <c r="C399" s="61" t="s">
        <v>142</v>
      </c>
      <c r="D399" s="64" t="s">
        <v>779</v>
      </c>
      <c r="E399" s="331" t="s">
        <v>436</v>
      </c>
      <c r="F399" s="63" t="s">
        <v>740</v>
      </c>
      <c r="G399" s="283">
        <v>43510</v>
      </c>
      <c r="H399" s="283">
        <v>43930</v>
      </c>
      <c r="I399" s="653">
        <v>11528172.720000001</v>
      </c>
      <c r="J399" s="653">
        <v>0</v>
      </c>
      <c r="K399" s="653"/>
      <c r="L399" s="69"/>
    </row>
    <row r="400" spans="1:12" ht="26.25">
      <c r="A400" s="61">
        <v>389</v>
      </c>
      <c r="B400" s="61" t="s">
        <v>788</v>
      </c>
      <c r="C400" s="61" t="s">
        <v>142</v>
      </c>
      <c r="D400" s="64" t="s">
        <v>780</v>
      </c>
      <c r="E400" s="342" t="s">
        <v>52</v>
      </c>
      <c r="F400" s="63" t="s">
        <v>740</v>
      </c>
      <c r="G400" s="283">
        <v>43539</v>
      </c>
      <c r="H400" s="283">
        <v>44019</v>
      </c>
      <c r="I400" s="653">
        <v>22510000</v>
      </c>
      <c r="J400" s="653">
        <v>0</v>
      </c>
      <c r="K400" s="653"/>
      <c r="L400" s="69"/>
    </row>
    <row r="401" spans="1:12" ht="25.5">
      <c r="A401" s="61">
        <v>390</v>
      </c>
      <c r="B401" s="61" t="s">
        <v>788</v>
      </c>
      <c r="C401" s="61" t="s">
        <v>142</v>
      </c>
      <c r="D401" s="64" t="s">
        <v>781</v>
      </c>
      <c r="E401" s="63" t="s">
        <v>160</v>
      </c>
      <c r="F401" s="63" t="s">
        <v>740</v>
      </c>
      <c r="G401" s="283">
        <v>43539</v>
      </c>
      <c r="H401" s="283">
        <v>43959</v>
      </c>
      <c r="I401" s="653">
        <v>10500000</v>
      </c>
      <c r="J401" s="653">
        <v>0</v>
      </c>
      <c r="K401" s="653"/>
      <c r="L401" s="69"/>
    </row>
    <row r="402" spans="1:12" ht="25.5">
      <c r="A402" s="61">
        <v>391</v>
      </c>
      <c r="B402" s="61" t="s">
        <v>788</v>
      </c>
      <c r="C402" s="61" t="s">
        <v>142</v>
      </c>
      <c r="D402" s="64" t="s">
        <v>757</v>
      </c>
      <c r="E402" s="63" t="s">
        <v>160</v>
      </c>
      <c r="F402" s="63" t="s">
        <v>740</v>
      </c>
      <c r="G402" s="283">
        <v>43539</v>
      </c>
      <c r="H402" s="283">
        <v>43959</v>
      </c>
      <c r="I402" s="653">
        <v>9650000</v>
      </c>
      <c r="J402" s="653">
        <v>0</v>
      </c>
      <c r="K402" s="653"/>
      <c r="L402" s="69"/>
    </row>
    <row r="403" spans="1:12" ht="38.25">
      <c r="A403" s="61">
        <v>392</v>
      </c>
      <c r="B403" s="61" t="s">
        <v>788</v>
      </c>
      <c r="C403" s="61" t="s">
        <v>142</v>
      </c>
      <c r="D403" s="64" t="s">
        <v>782</v>
      </c>
      <c r="E403" s="63" t="s">
        <v>160</v>
      </c>
      <c r="F403" s="63" t="s">
        <v>744</v>
      </c>
      <c r="G403" s="283">
        <v>43558</v>
      </c>
      <c r="H403" s="283">
        <v>43918</v>
      </c>
      <c r="I403" s="653">
        <v>7917000</v>
      </c>
      <c r="J403" s="653">
        <v>395850</v>
      </c>
      <c r="K403" s="653"/>
      <c r="L403" s="69"/>
    </row>
    <row r="404" spans="1:12" ht="38.25">
      <c r="A404" s="61">
        <v>393</v>
      </c>
      <c r="B404" s="61" t="s">
        <v>788</v>
      </c>
      <c r="C404" s="61" t="s">
        <v>142</v>
      </c>
      <c r="D404" s="64" t="s">
        <v>783</v>
      </c>
      <c r="E404" s="61" t="s">
        <v>127</v>
      </c>
      <c r="F404" s="63" t="s">
        <v>744</v>
      </c>
      <c r="G404" s="283">
        <v>43558</v>
      </c>
      <c r="H404" s="283">
        <v>43918</v>
      </c>
      <c r="I404" s="653">
        <v>17000000</v>
      </c>
      <c r="J404" s="653">
        <v>255000</v>
      </c>
      <c r="K404" s="653"/>
      <c r="L404" s="69"/>
    </row>
    <row r="405" spans="1:12" ht="25.5">
      <c r="A405" s="61">
        <v>394</v>
      </c>
      <c r="B405" s="61" t="s">
        <v>788</v>
      </c>
      <c r="C405" s="61" t="s">
        <v>142</v>
      </c>
      <c r="D405" s="64" t="s">
        <v>784</v>
      </c>
      <c r="E405" s="61" t="s">
        <v>157</v>
      </c>
      <c r="F405" s="63" t="s">
        <v>740</v>
      </c>
      <c r="G405" s="283">
        <v>43537</v>
      </c>
      <c r="H405" s="283">
        <v>43987</v>
      </c>
      <c r="I405" s="653">
        <v>24353000</v>
      </c>
      <c r="J405" s="653">
        <v>0</v>
      </c>
      <c r="K405" s="653"/>
      <c r="L405" s="69"/>
    </row>
    <row r="406" spans="1:12" ht="76.5">
      <c r="A406" s="61">
        <v>395</v>
      </c>
      <c r="B406" s="61" t="s">
        <v>812</v>
      </c>
      <c r="C406" s="63" t="s">
        <v>142</v>
      </c>
      <c r="D406" s="64" t="s">
        <v>813</v>
      </c>
      <c r="E406" s="331" t="s">
        <v>436</v>
      </c>
      <c r="F406" s="63" t="s">
        <v>814</v>
      </c>
      <c r="G406" s="283">
        <v>41653</v>
      </c>
      <c r="H406" s="282" t="s">
        <v>815</v>
      </c>
      <c r="I406" s="653">
        <v>23396985.4014</v>
      </c>
      <c r="J406" s="653">
        <v>15182162.98</v>
      </c>
      <c r="K406" s="653">
        <v>8214822.4213999994</v>
      </c>
      <c r="L406" s="69"/>
    </row>
    <row r="407" spans="1:12" ht="33" customHeight="1">
      <c r="A407" s="61">
        <v>396</v>
      </c>
      <c r="B407" s="61" t="s">
        <v>812</v>
      </c>
      <c r="C407" s="63" t="s">
        <v>142</v>
      </c>
      <c r="D407" s="64" t="s">
        <v>817</v>
      </c>
      <c r="E407" s="331" t="s">
        <v>436</v>
      </c>
      <c r="F407" s="63" t="s">
        <v>814</v>
      </c>
      <c r="G407" s="283">
        <v>41656</v>
      </c>
      <c r="H407" s="282" t="s">
        <v>818</v>
      </c>
      <c r="I407" s="653">
        <v>4240374.3443999998</v>
      </c>
      <c r="J407" s="653">
        <v>3226730.4</v>
      </c>
      <c r="K407" s="653">
        <v>1013643.9443999999</v>
      </c>
      <c r="L407" s="69"/>
    </row>
    <row r="408" spans="1:12" ht="25.5">
      <c r="A408" s="61">
        <v>397</v>
      </c>
      <c r="B408" s="61" t="s">
        <v>812</v>
      </c>
      <c r="C408" s="63" t="s">
        <v>142</v>
      </c>
      <c r="D408" s="64" t="s">
        <v>819</v>
      </c>
      <c r="E408" s="331" t="s">
        <v>436</v>
      </c>
      <c r="F408" s="63" t="s">
        <v>814</v>
      </c>
      <c r="G408" s="283">
        <v>41652</v>
      </c>
      <c r="H408" s="282" t="s">
        <v>820</v>
      </c>
      <c r="I408" s="653">
        <v>7120214.0932</v>
      </c>
      <c r="J408" s="653">
        <v>6612799.4100000001</v>
      </c>
      <c r="K408" s="653">
        <v>507414.68319999985</v>
      </c>
      <c r="L408" s="69"/>
    </row>
    <row r="409" spans="1:12" ht="51">
      <c r="A409" s="61">
        <v>398</v>
      </c>
      <c r="B409" s="61" t="s">
        <v>812</v>
      </c>
      <c r="C409" s="63" t="s">
        <v>142</v>
      </c>
      <c r="D409" s="64" t="s">
        <v>822</v>
      </c>
      <c r="E409" s="331" t="s">
        <v>436</v>
      </c>
      <c r="F409" s="63" t="s">
        <v>823</v>
      </c>
      <c r="G409" s="283">
        <v>42020</v>
      </c>
      <c r="H409" s="282" t="s">
        <v>824</v>
      </c>
      <c r="I409" s="653">
        <v>706836.3</v>
      </c>
      <c r="J409" s="653">
        <v>279760</v>
      </c>
      <c r="K409" s="653">
        <v>427076.30000000005</v>
      </c>
      <c r="L409" s="69"/>
    </row>
    <row r="410" spans="1:12" ht="51">
      <c r="A410" s="61">
        <v>399</v>
      </c>
      <c r="B410" s="61" t="s">
        <v>812</v>
      </c>
      <c r="C410" s="63" t="s">
        <v>142</v>
      </c>
      <c r="D410" s="64" t="s">
        <v>826</v>
      </c>
      <c r="E410" s="331" t="s">
        <v>436</v>
      </c>
      <c r="F410" s="63" t="s">
        <v>814</v>
      </c>
      <c r="G410" s="283">
        <v>42206</v>
      </c>
      <c r="H410" s="282" t="s">
        <v>827</v>
      </c>
      <c r="I410" s="653">
        <v>24704061.9142</v>
      </c>
      <c r="J410" s="653">
        <v>17201264.82</v>
      </c>
      <c r="K410" s="653">
        <v>7502797.0942000002</v>
      </c>
      <c r="L410" s="69"/>
    </row>
    <row r="411" spans="1:12" ht="25.5">
      <c r="A411" s="61">
        <v>400</v>
      </c>
      <c r="B411" s="61" t="s">
        <v>812</v>
      </c>
      <c r="C411" s="63" t="s">
        <v>142</v>
      </c>
      <c r="D411" s="64" t="s">
        <v>829</v>
      </c>
      <c r="E411" s="331" t="s">
        <v>436</v>
      </c>
      <c r="F411" s="63" t="s">
        <v>814</v>
      </c>
      <c r="G411" s="283">
        <v>42206</v>
      </c>
      <c r="H411" s="282" t="s">
        <v>830</v>
      </c>
      <c r="I411" s="653">
        <v>42760297.306200005</v>
      </c>
      <c r="J411" s="653">
        <v>38805264.800000004</v>
      </c>
      <c r="K411" s="653">
        <v>3955032.5062000006</v>
      </c>
      <c r="L411" s="69"/>
    </row>
    <row r="412" spans="1:12" ht="38.25">
      <c r="A412" s="61">
        <v>401</v>
      </c>
      <c r="B412" s="61" t="s">
        <v>812</v>
      </c>
      <c r="C412" s="63" t="s">
        <v>142</v>
      </c>
      <c r="D412" s="64" t="s">
        <v>831</v>
      </c>
      <c r="E412" s="331" t="s">
        <v>436</v>
      </c>
      <c r="F412" s="63" t="s">
        <v>814</v>
      </c>
      <c r="G412" s="283">
        <v>42206</v>
      </c>
      <c r="H412" s="282" t="s">
        <v>832</v>
      </c>
      <c r="I412" s="653">
        <v>19799025.146600001</v>
      </c>
      <c r="J412" s="653">
        <v>19648643.389400002</v>
      </c>
      <c r="K412" s="653">
        <v>150381.75719999894</v>
      </c>
      <c r="L412" s="69"/>
    </row>
    <row r="413" spans="1:12" ht="51">
      <c r="A413" s="61">
        <v>402</v>
      </c>
      <c r="B413" s="61" t="s">
        <v>812</v>
      </c>
      <c r="C413" s="63" t="s">
        <v>142</v>
      </c>
      <c r="D413" s="64" t="s">
        <v>833</v>
      </c>
      <c r="E413" s="331" t="s">
        <v>436</v>
      </c>
      <c r="F413" s="63" t="s">
        <v>814</v>
      </c>
      <c r="G413" s="283">
        <v>42240</v>
      </c>
      <c r="H413" s="282" t="s">
        <v>834</v>
      </c>
      <c r="I413" s="653">
        <v>8917851.4631999992</v>
      </c>
      <c r="J413" s="653">
        <v>3499868.41</v>
      </c>
      <c r="K413" s="653">
        <v>5417983.053199999</v>
      </c>
      <c r="L413" s="69"/>
    </row>
    <row r="414" spans="1:12" ht="25.5">
      <c r="A414" s="61">
        <v>403</v>
      </c>
      <c r="B414" s="61" t="s">
        <v>812</v>
      </c>
      <c r="C414" s="63" t="s">
        <v>142</v>
      </c>
      <c r="D414" s="64" t="s">
        <v>836</v>
      </c>
      <c r="E414" s="331" t="s">
        <v>436</v>
      </c>
      <c r="F414" s="63" t="s">
        <v>823</v>
      </c>
      <c r="G414" s="283">
        <v>42751</v>
      </c>
      <c r="H414" s="282" t="s">
        <v>837</v>
      </c>
      <c r="I414" s="653">
        <v>187502</v>
      </c>
      <c r="J414" s="653">
        <v>169802</v>
      </c>
      <c r="K414" s="653">
        <v>17700</v>
      </c>
      <c r="L414" s="69"/>
    </row>
    <row r="415" spans="1:12" ht="76.5">
      <c r="A415" s="61">
        <v>404</v>
      </c>
      <c r="B415" s="61" t="s">
        <v>812</v>
      </c>
      <c r="C415" s="63" t="s">
        <v>142</v>
      </c>
      <c r="D415" s="64" t="s">
        <v>839</v>
      </c>
      <c r="E415" s="331" t="s">
        <v>436</v>
      </c>
      <c r="F415" s="63" t="s">
        <v>823</v>
      </c>
      <c r="G415" s="283">
        <v>42762</v>
      </c>
      <c r="H415" s="282" t="s">
        <v>840</v>
      </c>
      <c r="I415" s="653">
        <v>1278000</v>
      </c>
      <c r="J415" s="653">
        <v>488698</v>
      </c>
      <c r="K415" s="653">
        <v>789302</v>
      </c>
      <c r="L415" s="69"/>
    </row>
    <row r="416" spans="1:12" ht="25.5">
      <c r="A416" s="61">
        <v>405</v>
      </c>
      <c r="B416" s="61" t="s">
        <v>812</v>
      </c>
      <c r="C416" s="63" t="s">
        <v>142</v>
      </c>
      <c r="D416" s="64" t="s">
        <v>842</v>
      </c>
      <c r="E416" s="331" t="s">
        <v>436</v>
      </c>
      <c r="F416" s="63" t="s">
        <v>814</v>
      </c>
      <c r="G416" s="283">
        <v>42767</v>
      </c>
      <c r="H416" s="282" t="s">
        <v>843</v>
      </c>
      <c r="I416" s="653">
        <v>27032503.404199999</v>
      </c>
      <c r="J416" s="653">
        <v>432000</v>
      </c>
      <c r="K416" s="653">
        <v>26600503.404199999</v>
      </c>
      <c r="L416" s="69"/>
    </row>
    <row r="417" spans="1:12" ht="38.25">
      <c r="A417" s="61">
        <v>406</v>
      </c>
      <c r="B417" s="61" t="s">
        <v>812</v>
      </c>
      <c r="C417" s="63" t="s">
        <v>142</v>
      </c>
      <c r="D417" s="64" t="s">
        <v>845</v>
      </c>
      <c r="E417" s="331" t="s">
        <v>436</v>
      </c>
      <c r="F417" s="63" t="s">
        <v>814</v>
      </c>
      <c r="G417" s="283">
        <v>42772</v>
      </c>
      <c r="H417" s="282" t="s">
        <v>846</v>
      </c>
      <c r="I417" s="653">
        <v>4458585.4195999997</v>
      </c>
      <c r="J417" s="653">
        <v>2971822.79</v>
      </c>
      <c r="K417" s="653">
        <v>1486762.6295999996</v>
      </c>
      <c r="L417" s="69"/>
    </row>
    <row r="418" spans="1:12" ht="25.5">
      <c r="A418" s="61">
        <v>407</v>
      </c>
      <c r="B418" s="61" t="s">
        <v>812</v>
      </c>
      <c r="C418" s="63" t="s">
        <v>142</v>
      </c>
      <c r="D418" s="64" t="s">
        <v>848</v>
      </c>
      <c r="E418" s="303" t="s">
        <v>456</v>
      </c>
      <c r="F418" s="63" t="s">
        <v>814</v>
      </c>
      <c r="G418" s="283">
        <v>42894</v>
      </c>
      <c r="H418" s="282">
        <v>43294</v>
      </c>
      <c r="I418" s="653">
        <v>8432989.1209999993</v>
      </c>
      <c r="J418" s="653">
        <v>407679.4599999995</v>
      </c>
      <c r="K418" s="653">
        <v>8025309.6610000003</v>
      </c>
      <c r="L418" s="69"/>
    </row>
    <row r="419" spans="1:12" ht="25.5">
      <c r="A419" s="61">
        <v>408</v>
      </c>
      <c r="B419" s="61" t="s">
        <v>812</v>
      </c>
      <c r="C419" s="63" t="s">
        <v>142</v>
      </c>
      <c r="D419" s="64" t="s">
        <v>849</v>
      </c>
      <c r="E419" s="331" t="s">
        <v>436</v>
      </c>
      <c r="F419" s="63" t="s">
        <v>814</v>
      </c>
      <c r="G419" s="283">
        <v>42767</v>
      </c>
      <c r="H419" s="282" t="s">
        <v>850</v>
      </c>
      <c r="I419" s="653">
        <v>6678557.7341999998</v>
      </c>
      <c r="J419" s="653">
        <v>6003250.2800000003</v>
      </c>
      <c r="K419" s="653">
        <v>675307.45419999957</v>
      </c>
      <c r="L419" s="69"/>
    </row>
    <row r="420" spans="1:12" ht="38.25">
      <c r="A420" s="61">
        <v>409</v>
      </c>
      <c r="B420" s="61" t="s">
        <v>812</v>
      </c>
      <c r="C420" s="63" t="s">
        <v>142</v>
      </c>
      <c r="D420" s="64" t="s">
        <v>852</v>
      </c>
      <c r="E420" s="303" t="s">
        <v>456</v>
      </c>
      <c r="F420" s="63" t="s">
        <v>814</v>
      </c>
      <c r="G420" s="283">
        <v>42850</v>
      </c>
      <c r="H420" s="282" t="s">
        <v>853</v>
      </c>
      <c r="I420" s="653">
        <v>10287225.061199998</v>
      </c>
      <c r="J420" s="653">
        <v>6029460.2609999999</v>
      </c>
      <c r="K420" s="653">
        <v>4257764.8001999985</v>
      </c>
      <c r="L420" s="69"/>
    </row>
    <row r="421" spans="1:12" ht="51">
      <c r="A421" s="61">
        <v>410</v>
      </c>
      <c r="B421" s="61" t="s">
        <v>812</v>
      </c>
      <c r="C421" s="63" t="s">
        <v>142</v>
      </c>
      <c r="D421" s="64" t="s">
        <v>854</v>
      </c>
      <c r="E421" s="303" t="s">
        <v>456</v>
      </c>
      <c r="F421" s="63" t="s">
        <v>814</v>
      </c>
      <c r="G421" s="283">
        <v>42873</v>
      </c>
      <c r="H421" s="282" t="s">
        <v>855</v>
      </c>
      <c r="I421" s="653">
        <v>19868573.4498</v>
      </c>
      <c r="J421" s="653">
        <v>9719043.9799999986</v>
      </c>
      <c r="K421" s="653">
        <v>10149529.469800001</v>
      </c>
      <c r="L421" s="69"/>
    </row>
    <row r="422" spans="1:12" ht="25.5">
      <c r="A422" s="61">
        <v>411</v>
      </c>
      <c r="B422" s="61" t="s">
        <v>812</v>
      </c>
      <c r="C422" s="63" t="s">
        <v>142</v>
      </c>
      <c r="D422" s="64" t="s">
        <v>856</v>
      </c>
      <c r="E422" s="331" t="s">
        <v>436</v>
      </c>
      <c r="F422" s="63" t="s">
        <v>814</v>
      </c>
      <c r="G422" s="283">
        <v>42909</v>
      </c>
      <c r="H422" s="282" t="s">
        <v>857</v>
      </c>
      <c r="I422" s="653">
        <v>11504747.1732</v>
      </c>
      <c r="J422" s="653">
        <v>5500090.04</v>
      </c>
      <c r="K422" s="653">
        <v>6004657.1332</v>
      </c>
      <c r="L422" s="69"/>
    </row>
    <row r="423" spans="1:12" ht="38.25">
      <c r="A423" s="61">
        <v>412</v>
      </c>
      <c r="B423" s="61" t="s">
        <v>812</v>
      </c>
      <c r="C423" s="63" t="s">
        <v>142</v>
      </c>
      <c r="D423" s="64" t="s">
        <v>858</v>
      </c>
      <c r="E423" s="331" t="s">
        <v>436</v>
      </c>
      <c r="F423" s="63" t="s">
        <v>823</v>
      </c>
      <c r="G423" s="283">
        <v>42983</v>
      </c>
      <c r="H423" s="282" t="s">
        <v>859</v>
      </c>
      <c r="I423" s="653">
        <v>1978476</v>
      </c>
      <c r="J423" s="653">
        <v>910777.39</v>
      </c>
      <c r="K423" s="653">
        <v>1067698.6099999999</v>
      </c>
      <c r="L423" s="69"/>
    </row>
    <row r="424" spans="1:12" ht="51">
      <c r="A424" s="61">
        <v>413</v>
      </c>
      <c r="B424" s="61" t="s">
        <v>812</v>
      </c>
      <c r="C424" s="63" t="s">
        <v>142</v>
      </c>
      <c r="D424" s="64" t="s">
        <v>860</v>
      </c>
      <c r="E424" s="331" t="s">
        <v>436</v>
      </c>
      <c r="F424" s="63" t="s">
        <v>814</v>
      </c>
      <c r="G424" s="283">
        <v>42970</v>
      </c>
      <c r="H424" s="282" t="s">
        <v>861</v>
      </c>
      <c r="I424" s="653">
        <v>1649577.3066</v>
      </c>
      <c r="J424" s="653">
        <v>1470852.04</v>
      </c>
      <c r="K424" s="653">
        <v>178725.26659999997</v>
      </c>
      <c r="L424" s="69"/>
    </row>
    <row r="425" spans="1:12" ht="25.5">
      <c r="A425" s="61">
        <v>414</v>
      </c>
      <c r="B425" s="61" t="s">
        <v>812</v>
      </c>
      <c r="C425" s="63" t="s">
        <v>142</v>
      </c>
      <c r="D425" s="64" t="s">
        <v>862</v>
      </c>
      <c r="E425" s="331" t="s">
        <v>419</v>
      </c>
      <c r="F425" s="63" t="s">
        <v>814</v>
      </c>
      <c r="G425" s="283">
        <v>43056</v>
      </c>
      <c r="H425" s="282">
        <v>43756</v>
      </c>
      <c r="I425" s="653">
        <v>46014868.026599996</v>
      </c>
      <c r="J425" s="653">
        <v>23469042.909999996</v>
      </c>
      <c r="K425" s="653">
        <v>22545825.116599999</v>
      </c>
      <c r="L425" s="69"/>
    </row>
    <row r="426" spans="1:12" ht="25.5">
      <c r="A426" s="61">
        <v>415</v>
      </c>
      <c r="B426" s="61" t="s">
        <v>812</v>
      </c>
      <c r="C426" s="63" t="s">
        <v>142</v>
      </c>
      <c r="D426" s="64" t="s">
        <v>863</v>
      </c>
      <c r="E426" s="331" t="s">
        <v>436</v>
      </c>
      <c r="F426" s="63" t="s">
        <v>814</v>
      </c>
      <c r="G426" s="283">
        <v>43040</v>
      </c>
      <c r="H426" s="282">
        <v>43640</v>
      </c>
      <c r="I426" s="653">
        <v>4389450.8361999998</v>
      </c>
      <c r="J426" s="653">
        <v>1649998.56</v>
      </c>
      <c r="K426" s="653">
        <v>2739452.2761999997</v>
      </c>
      <c r="L426" s="69"/>
    </row>
    <row r="427" spans="1:12" ht="25.5">
      <c r="A427" s="61">
        <v>416</v>
      </c>
      <c r="B427" s="61" t="s">
        <v>812</v>
      </c>
      <c r="C427" s="63" t="s">
        <v>142</v>
      </c>
      <c r="D427" s="64" t="s">
        <v>864</v>
      </c>
      <c r="E427" s="331" t="s">
        <v>436</v>
      </c>
      <c r="F427" s="63" t="s">
        <v>814</v>
      </c>
      <c r="G427" s="283">
        <v>43073</v>
      </c>
      <c r="H427" s="282" t="s">
        <v>865</v>
      </c>
      <c r="I427" s="653">
        <v>42777842.749799997</v>
      </c>
      <c r="J427" s="653">
        <v>2416104.4299999997</v>
      </c>
      <c r="K427" s="653">
        <v>40361738.319799997</v>
      </c>
      <c r="L427" s="69"/>
    </row>
    <row r="428" spans="1:12" ht="25.5">
      <c r="A428" s="61">
        <v>417</v>
      </c>
      <c r="B428" s="61" t="s">
        <v>812</v>
      </c>
      <c r="C428" s="63" t="s">
        <v>142</v>
      </c>
      <c r="D428" s="64" t="s">
        <v>866</v>
      </c>
      <c r="E428" s="63" t="s">
        <v>880</v>
      </c>
      <c r="F428" s="63" t="s">
        <v>814</v>
      </c>
      <c r="G428" s="283">
        <v>43081</v>
      </c>
      <c r="H428" s="282" t="s">
        <v>867</v>
      </c>
      <c r="I428" s="653">
        <v>9198668.7127999999</v>
      </c>
      <c r="J428" s="653">
        <v>623071.96</v>
      </c>
      <c r="K428" s="653">
        <v>8575596.752799999</v>
      </c>
      <c r="L428" s="69"/>
    </row>
    <row r="429" spans="1:12" ht="25.5">
      <c r="A429" s="61">
        <v>418</v>
      </c>
      <c r="B429" s="61" t="s">
        <v>812</v>
      </c>
      <c r="C429" s="63" t="s">
        <v>142</v>
      </c>
      <c r="D429" s="64" t="s">
        <v>868</v>
      </c>
      <c r="E429" s="331" t="s">
        <v>436</v>
      </c>
      <c r="F429" s="63" t="s">
        <v>814</v>
      </c>
      <c r="G429" s="283">
        <v>43147</v>
      </c>
      <c r="H429" s="282">
        <v>43795</v>
      </c>
      <c r="I429" s="653">
        <v>29677446.004599996</v>
      </c>
      <c r="J429" s="653">
        <v>6499714.75</v>
      </c>
      <c r="K429" s="653">
        <v>23177731.254599996</v>
      </c>
      <c r="L429" s="69"/>
    </row>
    <row r="430" spans="1:12" ht="63.75">
      <c r="A430" s="61">
        <v>419</v>
      </c>
      <c r="B430" s="61" t="s">
        <v>812</v>
      </c>
      <c r="C430" s="63" t="s">
        <v>142</v>
      </c>
      <c r="D430" s="64" t="s">
        <v>869</v>
      </c>
      <c r="E430" s="331" t="s">
        <v>436</v>
      </c>
      <c r="F430" s="63" t="s">
        <v>814</v>
      </c>
      <c r="G430" s="283">
        <v>43102</v>
      </c>
      <c r="H430" s="282" t="s">
        <v>870</v>
      </c>
      <c r="I430" s="653">
        <v>1022492.2784</v>
      </c>
      <c r="J430" s="653">
        <v>561185.27</v>
      </c>
      <c r="K430" s="653">
        <v>461307.00839999993</v>
      </c>
      <c r="L430" s="69"/>
    </row>
    <row r="431" spans="1:12" ht="25.5">
      <c r="A431" s="61">
        <v>420</v>
      </c>
      <c r="B431" s="61" t="s">
        <v>812</v>
      </c>
      <c r="C431" s="63" t="s">
        <v>142</v>
      </c>
      <c r="D431" s="64" t="s">
        <v>871</v>
      </c>
      <c r="E431" s="331" t="s">
        <v>436</v>
      </c>
      <c r="F431" s="63" t="s">
        <v>814</v>
      </c>
      <c r="G431" s="283">
        <v>43140</v>
      </c>
      <c r="H431" s="282" t="s">
        <v>872</v>
      </c>
      <c r="I431" s="653">
        <v>4412776.0023999996</v>
      </c>
      <c r="J431" s="653">
        <v>1349985.18</v>
      </c>
      <c r="K431" s="653">
        <v>3062790.8223999999</v>
      </c>
      <c r="L431" s="69"/>
    </row>
    <row r="432" spans="1:12" ht="25.5">
      <c r="A432" s="61">
        <v>421</v>
      </c>
      <c r="B432" s="61" t="s">
        <v>812</v>
      </c>
      <c r="C432" s="63" t="s">
        <v>142</v>
      </c>
      <c r="D432" s="64" t="s">
        <v>873</v>
      </c>
      <c r="E432" s="331" t="s">
        <v>436</v>
      </c>
      <c r="F432" s="63" t="s">
        <v>814</v>
      </c>
      <c r="G432" s="283">
        <v>43158</v>
      </c>
      <c r="H432" s="282">
        <v>43358</v>
      </c>
      <c r="I432" s="653">
        <v>2584230.9160000002</v>
      </c>
      <c r="J432" s="653">
        <v>1755967</v>
      </c>
      <c r="K432" s="653">
        <v>828263.9160000002</v>
      </c>
      <c r="L432" s="69"/>
    </row>
    <row r="433" spans="1:12" ht="25.5">
      <c r="A433" s="61">
        <v>422</v>
      </c>
      <c r="B433" s="61" t="s">
        <v>812</v>
      </c>
      <c r="C433" s="63" t="s">
        <v>142</v>
      </c>
      <c r="D433" s="64" t="s">
        <v>874</v>
      </c>
      <c r="E433" s="63" t="s">
        <v>160</v>
      </c>
      <c r="F433" s="63" t="s">
        <v>823</v>
      </c>
      <c r="G433" s="283">
        <v>43122</v>
      </c>
      <c r="H433" s="282" t="s">
        <v>875</v>
      </c>
      <c r="I433" s="653">
        <v>1794132.27</v>
      </c>
      <c r="J433" s="653">
        <v>548976.92000000004</v>
      </c>
      <c r="K433" s="653">
        <v>1245155.3500000001</v>
      </c>
      <c r="L433" s="69"/>
    </row>
    <row r="434" spans="1:12" ht="38.25">
      <c r="A434" s="61">
        <v>423</v>
      </c>
      <c r="B434" s="61" t="s">
        <v>812</v>
      </c>
      <c r="C434" s="63" t="s">
        <v>142</v>
      </c>
      <c r="D434" s="64" t="s">
        <v>876</v>
      </c>
      <c r="E434" s="331" t="s">
        <v>436</v>
      </c>
      <c r="F434" s="63" t="s">
        <v>814</v>
      </c>
      <c r="G434" s="283">
        <v>43192</v>
      </c>
      <c r="H434" s="282">
        <v>43991</v>
      </c>
      <c r="I434" s="653">
        <v>27459206.850400001</v>
      </c>
      <c r="J434" s="653">
        <v>1999999.9863999998</v>
      </c>
      <c r="K434" s="653">
        <v>25459206.864</v>
      </c>
      <c r="L434" s="69"/>
    </row>
    <row r="435" spans="1:12" ht="25.5">
      <c r="A435" s="61">
        <v>424</v>
      </c>
      <c r="B435" s="61" t="s">
        <v>812</v>
      </c>
      <c r="C435" s="63" t="s">
        <v>142</v>
      </c>
      <c r="D435" s="64" t="s">
        <v>877</v>
      </c>
      <c r="E435" s="63" t="s">
        <v>160</v>
      </c>
      <c r="F435" s="63" t="s">
        <v>814</v>
      </c>
      <c r="G435" s="283">
        <v>43133</v>
      </c>
      <c r="H435" s="346">
        <v>43707</v>
      </c>
      <c r="I435" s="653">
        <v>6978427.0042000003</v>
      </c>
      <c r="J435" s="653">
        <v>3965704.67</v>
      </c>
      <c r="K435" s="653">
        <v>3012722.3342000004</v>
      </c>
      <c r="L435" s="69"/>
    </row>
    <row r="436" spans="1:12" ht="38.25">
      <c r="A436" s="61">
        <v>425</v>
      </c>
      <c r="B436" s="61" t="s">
        <v>812</v>
      </c>
      <c r="C436" s="63" t="s">
        <v>142</v>
      </c>
      <c r="D436" s="64" t="s">
        <v>878</v>
      </c>
      <c r="E436" s="63" t="s">
        <v>900</v>
      </c>
      <c r="F436" s="63" t="s">
        <v>823</v>
      </c>
      <c r="G436" s="283">
        <v>43504</v>
      </c>
      <c r="H436" s="282">
        <v>43754</v>
      </c>
      <c r="I436" s="653">
        <v>189000</v>
      </c>
      <c r="J436" s="653">
        <v>0</v>
      </c>
      <c r="K436" s="653">
        <v>189000</v>
      </c>
      <c r="L436" s="69"/>
    </row>
    <row r="437" spans="1:12" ht="51">
      <c r="A437" s="61">
        <v>426</v>
      </c>
      <c r="B437" s="61" t="s">
        <v>812</v>
      </c>
      <c r="C437" s="63" t="s">
        <v>142</v>
      </c>
      <c r="D437" s="64" t="s">
        <v>879</v>
      </c>
      <c r="E437" s="331" t="s">
        <v>419</v>
      </c>
      <c r="F437" s="63" t="s">
        <v>823</v>
      </c>
      <c r="G437" s="283">
        <v>43468</v>
      </c>
      <c r="H437" s="282">
        <v>43648</v>
      </c>
      <c r="I437" s="653">
        <v>63000</v>
      </c>
      <c r="J437" s="653">
        <v>0</v>
      </c>
      <c r="K437" s="653">
        <v>63000</v>
      </c>
      <c r="L437" s="69"/>
    </row>
    <row r="438" spans="1:12" ht="25.5">
      <c r="A438" s="61">
        <v>427</v>
      </c>
      <c r="B438" s="63" t="s">
        <v>1082</v>
      </c>
      <c r="C438" s="61" t="s">
        <v>142</v>
      </c>
      <c r="D438" s="635" t="s">
        <v>1085</v>
      </c>
      <c r="E438" s="331" t="s">
        <v>436</v>
      </c>
      <c r="F438" s="63" t="s">
        <v>1083</v>
      </c>
      <c r="G438" s="61">
        <v>2012</v>
      </c>
      <c r="H438" s="61">
        <v>2021</v>
      </c>
      <c r="I438" s="653">
        <v>14498000</v>
      </c>
      <c r="J438" s="653">
        <v>8109238</v>
      </c>
      <c r="K438" s="653">
        <v>50000</v>
      </c>
      <c r="L438" s="69"/>
    </row>
    <row r="439" spans="1:12" ht="25.5">
      <c r="A439" s="61">
        <v>428</v>
      </c>
      <c r="B439" s="63" t="s">
        <v>1082</v>
      </c>
      <c r="C439" s="61" t="s">
        <v>142</v>
      </c>
      <c r="D439" s="635" t="s">
        <v>1086</v>
      </c>
      <c r="E439" s="331" t="s">
        <v>436</v>
      </c>
      <c r="F439" s="63" t="s">
        <v>1084</v>
      </c>
      <c r="G439" s="61">
        <v>2019</v>
      </c>
      <c r="H439" s="61">
        <v>2019</v>
      </c>
      <c r="I439" s="653">
        <v>1600000</v>
      </c>
      <c r="J439" s="653">
        <v>0</v>
      </c>
      <c r="K439" s="653">
        <v>1600000</v>
      </c>
      <c r="L439" s="69"/>
    </row>
    <row r="440" spans="1:12">
      <c r="A440" s="61">
        <v>429</v>
      </c>
      <c r="B440" s="61" t="s">
        <v>1702</v>
      </c>
      <c r="C440" s="232" t="s">
        <v>142</v>
      </c>
      <c r="D440" s="233" t="s">
        <v>1703</v>
      </c>
      <c r="E440" s="303" t="s">
        <v>456</v>
      </c>
      <c r="F440" s="235" t="s">
        <v>1704</v>
      </c>
      <c r="G440" s="234">
        <v>38845</v>
      </c>
      <c r="H440" s="234">
        <v>43830</v>
      </c>
      <c r="I440" s="671">
        <v>178000</v>
      </c>
      <c r="J440" s="671">
        <v>99000</v>
      </c>
      <c r="K440" s="671">
        <f t="shared" ref="K440:K446" si="6">SUM(I440-J440)</f>
        <v>79000</v>
      </c>
      <c r="L440" s="69"/>
    </row>
    <row r="441" spans="1:12">
      <c r="A441" s="61">
        <v>430</v>
      </c>
      <c r="B441" s="61" t="s">
        <v>1702</v>
      </c>
      <c r="C441" s="232" t="s">
        <v>142</v>
      </c>
      <c r="D441" s="233" t="s">
        <v>1706</v>
      </c>
      <c r="E441" s="232" t="s">
        <v>417</v>
      </c>
      <c r="F441" s="235" t="s">
        <v>1704</v>
      </c>
      <c r="G441" s="234">
        <v>39188</v>
      </c>
      <c r="H441" s="234">
        <v>43830</v>
      </c>
      <c r="I441" s="671">
        <v>99000</v>
      </c>
      <c r="J441" s="671">
        <v>0</v>
      </c>
      <c r="K441" s="671">
        <f t="shared" si="6"/>
        <v>99000</v>
      </c>
      <c r="L441" s="69"/>
    </row>
    <row r="442" spans="1:12" ht="25.5">
      <c r="A442" s="61">
        <v>431</v>
      </c>
      <c r="B442" s="61" t="s">
        <v>1702</v>
      </c>
      <c r="C442" s="232" t="s">
        <v>142</v>
      </c>
      <c r="D442" s="233" t="s">
        <v>1707</v>
      </c>
      <c r="E442" s="63" t="s">
        <v>900</v>
      </c>
      <c r="F442" s="235" t="s">
        <v>1704</v>
      </c>
      <c r="G442" s="234">
        <v>38574</v>
      </c>
      <c r="H442" s="234">
        <v>43830</v>
      </c>
      <c r="I442" s="671">
        <v>235000</v>
      </c>
      <c r="J442" s="671">
        <v>200000</v>
      </c>
      <c r="K442" s="671">
        <f t="shared" si="6"/>
        <v>35000</v>
      </c>
      <c r="L442" s="69"/>
    </row>
    <row r="443" spans="1:12" ht="26.25">
      <c r="A443" s="61">
        <v>432</v>
      </c>
      <c r="B443" s="61" t="s">
        <v>1702</v>
      </c>
      <c r="C443" s="232" t="s">
        <v>142</v>
      </c>
      <c r="D443" s="233" t="s">
        <v>1708</v>
      </c>
      <c r="E443" s="342" t="s">
        <v>49</v>
      </c>
      <c r="F443" s="235" t="s">
        <v>1704</v>
      </c>
      <c r="G443" s="234">
        <v>40659</v>
      </c>
      <c r="H443" s="234">
        <v>43830</v>
      </c>
      <c r="I443" s="671">
        <v>198000</v>
      </c>
      <c r="J443" s="671">
        <v>0</v>
      </c>
      <c r="K443" s="671">
        <f t="shared" si="6"/>
        <v>198000</v>
      </c>
      <c r="L443" s="69"/>
    </row>
    <row r="444" spans="1:12" ht="20.100000000000001" customHeight="1">
      <c r="A444" s="61">
        <v>433</v>
      </c>
      <c r="B444" s="61" t="s">
        <v>1702</v>
      </c>
      <c r="C444" s="232" t="s">
        <v>142</v>
      </c>
      <c r="D444" s="233" t="s">
        <v>1709</v>
      </c>
      <c r="E444" s="331" t="s">
        <v>436</v>
      </c>
      <c r="F444" s="235" t="s">
        <v>1704</v>
      </c>
      <c r="G444" s="235">
        <v>42115</v>
      </c>
      <c r="H444" s="234">
        <v>43830</v>
      </c>
      <c r="I444" s="671">
        <v>395000</v>
      </c>
      <c r="J444" s="671">
        <v>73556</v>
      </c>
      <c r="K444" s="671">
        <f t="shared" si="6"/>
        <v>321444</v>
      </c>
      <c r="L444" s="69"/>
    </row>
    <row r="445" spans="1:12" ht="20.100000000000001" customHeight="1">
      <c r="A445" s="61">
        <v>434</v>
      </c>
      <c r="B445" s="61" t="s">
        <v>1702</v>
      </c>
      <c r="C445" s="232" t="s">
        <v>142</v>
      </c>
      <c r="D445" s="233" t="s">
        <v>1710</v>
      </c>
      <c r="E445" s="331" t="s">
        <v>436</v>
      </c>
      <c r="F445" s="235" t="s">
        <v>1704</v>
      </c>
      <c r="G445" s="235">
        <v>42352</v>
      </c>
      <c r="H445" s="234">
        <v>43830</v>
      </c>
      <c r="I445" s="672">
        <v>248000</v>
      </c>
      <c r="J445" s="671">
        <v>47160</v>
      </c>
      <c r="K445" s="671">
        <f t="shared" si="6"/>
        <v>200840</v>
      </c>
      <c r="L445" s="69"/>
    </row>
    <row r="446" spans="1:12" ht="20.100000000000001" customHeight="1">
      <c r="A446" s="61">
        <v>435</v>
      </c>
      <c r="B446" s="61" t="s">
        <v>1702</v>
      </c>
      <c r="C446" s="232" t="s">
        <v>142</v>
      </c>
      <c r="D446" s="236" t="s">
        <v>1711</v>
      </c>
      <c r="E446" s="331" t="s">
        <v>436</v>
      </c>
      <c r="F446" s="235" t="s">
        <v>1704</v>
      </c>
      <c r="G446" s="238">
        <v>42724</v>
      </c>
      <c r="H446" s="234">
        <v>43830</v>
      </c>
      <c r="I446" s="672">
        <v>85000</v>
      </c>
      <c r="J446" s="671">
        <v>0</v>
      </c>
      <c r="K446" s="671">
        <f t="shared" si="6"/>
        <v>85000</v>
      </c>
      <c r="L446" s="69"/>
    </row>
    <row r="447" spans="1:12" ht="20.100000000000001" customHeight="1">
      <c r="A447" s="61">
        <v>436</v>
      </c>
      <c r="B447" s="61" t="s">
        <v>1702</v>
      </c>
      <c r="C447" s="232" t="s">
        <v>142</v>
      </c>
      <c r="D447" s="64" t="s">
        <v>1712</v>
      </c>
      <c r="E447" s="331" t="s">
        <v>419</v>
      </c>
      <c r="F447" s="235" t="s">
        <v>1704</v>
      </c>
      <c r="G447" s="238">
        <v>42955</v>
      </c>
      <c r="H447" s="234">
        <v>43830</v>
      </c>
      <c r="I447" s="673">
        <v>550000</v>
      </c>
      <c r="J447" s="674">
        <v>47718</v>
      </c>
      <c r="K447" s="671">
        <v>502282</v>
      </c>
      <c r="L447" s="69"/>
    </row>
    <row r="448" spans="1:12" ht="20.100000000000001" customHeight="1">
      <c r="A448" s="61">
        <v>437</v>
      </c>
      <c r="B448" s="61" t="s">
        <v>1702</v>
      </c>
      <c r="C448" s="232" t="s">
        <v>142</v>
      </c>
      <c r="D448" s="64" t="s">
        <v>1714</v>
      </c>
      <c r="E448" s="63" t="s">
        <v>417</v>
      </c>
      <c r="F448" s="235" t="s">
        <v>1704</v>
      </c>
      <c r="G448" s="238">
        <v>43129</v>
      </c>
      <c r="H448" s="234">
        <v>43830</v>
      </c>
      <c r="I448" s="673">
        <v>355000</v>
      </c>
      <c r="J448" s="674"/>
      <c r="K448" s="671">
        <v>355000</v>
      </c>
      <c r="L448" s="69"/>
    </row>
    <row r="449" spans="1:12" ht="20.100000000000001" customHeight="1">
      <c r="A449" s="61">
        <v>438</v>
      </c>
      <c r="B449" s="61" t="s">
        <v>1702</v>
      </c>
      <c r="C449" s="232" t="s">
        <v>142</v>
      </c>
      <c r="D449" s="64" t="s">
        <v>1715</v>
      </c>
      <c r="E449" s="331" t="s">
        <v>436</v>
      </c>
      <c r="F449" s="235" t="s">
        <v>1704</v>
      </c>
      <c r="G449" s="238">
        <v>42881</v>
      </c>
      <c r="H449" s="234">
        <v>43830</v>
      </c>
      <c r="I449" s="673">
        <v>48700</v>
      </c>
      <c r="J449" s="674"/>
      <c r="K449" s="671">
        <v>48700</v>
      </c>
      <c r="L449" s="69"/>
    </row>
    <row r="450" spans="1:12" ht="20.100000000000001" customHeight="1">
      <c r="A450" s="61">
        <v>439</v>
      </c>
      <c r="B450" s="61" t="s">
        <v>1702</v>
      </c>
      <c r="C450" s="232" t="s">
        <v>142</v>
      </c>
      <c r="D450" s="64" t="s">
        <v>1716</v>
      </c>
      <c r="E450" s="303" t="s">
        <v>456</v>
      </c>
      <c r="F450" s="235" t="s">
        <v>1704</v>
      </c>
      <c r="G450" s="238">
        <v>42837</v>
      </c>
      <c r="H450" s="234">
        <v>43830</v>
      </c>
      <c r="I450" s="673">
        <v>220000</v>
      </c>
      <c r="J450" s="674">
        <v>42064</v>
      </c>
      <c r="K450" s="671">
        <v>177536</v>
      </c>
      <c r="L450" s="69"/>
    </row>
    <row r="451" spans="1:12" ht="20.100000000000001" customHeight="1">
      <c r="A451" s="61">
        <v>440</v>
      </c>
      <c r="B451" s="61" t="s">
        <v>1702</v>
      </c>
      <c r="C451" s="232" t="s">
        <v>142</v>
      </c>
      <c r="D451" s="64" t="s">
        <v>1717</v>
      </c>
      <c r="E451" s="63" t="s">
        <v>417</v>
      </c>
      <c r="F451" s="235" t="s">
        <v>1704</v>
      </c>
      <c r="G451" s="238">
        <v>42843</v>
      </c>
      <c r="H451" s="234">
        <v>43830</v>
      </c>
      <c r="I451" s="673">
        <v>70000</v>
      </c>
      <c r="J451" s="674">
        <v>13225</v>
      </c>
      <c r="K451" s="671">
        <v>56775</v>
      </c>
      <c r="L451" s="69"/>
    </row>
    <row r="452" spans="1:12" ht="20.100000000000001" customHeight="1">
      <c r="A452" s="61">
        <v>441</v>
      </c>
      <c r="B452" s="61" t="s">
        <v>1702</v>
      </c>
      <c r="C452" s="232" t="s">
        <v>142</v>
      </c>
      <c r="D452" s="64" t="s">
        <v>1718</v>
      </c>
      <c r="E452" s="331" t="s">
        <v>436</v>
      </c>
      <c r="F452" s="235" t="s">
        <v>1704</v>
      </c>
      <c r="G452" s="238">
        <v>42867</v>
      </c>
      <c r="H452" s="234">
        <v>43830</v>
      </c>
      <c r="I452" s="673">
        <v>40000</v>
      </c>
      <c r="J452" s="674"/>
      <c r="K452" s="671">
        <v>40000</v>
      </c>
      <c r="L452" s="69"/>
    </row>
    <row r="453" spans="1:12" ht="20.100000000000001" customHeight="1">
      <c r="A453" s="61">
        <v>442</v>
      </c>
      <c r="B453" s="61" t="s">
        <v>1702</v>
      </c>
      <c r="C453" s="232" t="s">
        <v>142</v>
      </c>
      <c r="D453" s="64" t="s">
        <v>1719</v>
      </c>
      <c r="E453" s="331" t="s">
        <v>436</v>
      </c>
      <c r="F453" s="235" t="s">
        <v>1704</v>
      </c>
      <c r="G453" s="238">
        <v>42962</v>
      </c>
      <c r="H453" s="234">
        <v>43830</v>
      </c>
      <c r="I453" s="673">
        <v>90000</v>
      </c>
      <c r="J453" s="674">
        <v>17224</v>
      </c>
      <c r="K453" s="671">
        <v>72776</v>
      </c>
      <c r="L453" s="69"/>
    </row>
    <row r="454" spans="1:12" ht="20.100000000000001" customHeight="1">
      <c r="A454" s="61">
        <v>443</v>
      </c>
      <c r="B454" s="61" t="s">
        <v>1702</v>
      </c>
      <c r="C454" s="232" t="s">
        <v>142</v>
      </c>
      <c r="D454" s="64" t="s">
        <v>1720</v>
      </c>
      <c r="E454" s="331" t="s">
        <v>436</v>
      </c>
      <c r="F454" s="235" t="s">
        <v>1704</v>
      </c>
      <c r="G454" s="238">
        <v>43031</v>
      </c>
      <c r="H454" s="234">
        <v>43830</v>
      </c>
      <c r="I454" s="673">
        <v>74000</v>
      </c>
      <c r="J454" s="674">
        <v>13787</v>
      </c>
      <c r="K454" s="671">
        <v>60213</v>
      </c>
      <c r="L454" s="69"/>
    </row>
    <row r="455" spans="1:12" ht="20.100000000000001" customHeight="1">
      <c r="A455" s="61">
        <v>444</v>
      </c>
      <c r="B455" s="61" t="s">
        <v>1702</v>
      </c>
      <c r="C455" s="232" t="s">
        <v>142</v>
      </c>
      <c r="D455" s="64" t="s">
        <v>1721</v>
      </c>
      <c r="E455" s="63" t="s">
        <v>417</v>
      </c>
      <c r="F455" s="235" t="s">
        <v>1704</v>
      </c>
      <c r="G455" s="238">
        <v>42905</v>
      </c>
      <c r="H455" s="234">
        <v>43830</v>
      </c>
      <c r="I455" s="673">
        <v>72000</v>
      </c>
      <c r="J455" s="674">
        <v>0</v>
      </c>
      <c r="K455" s="671">
        <v>72000</v>
      </c>
      <c r="L455" s="69"/>
    </row>
    <row r="456" spans="1:12" ht="20.100000000000001" customHeight="1">
      <c r="A456" s="61">
        <v>445</v>
      </c>
      <c r="B456" s="61" t="s">
        <v>1702</v>
      </c>
      <c r="C456" s="232" t="s">
        <v>142</v>
      </c>
      <c r="D456" s="233" t="s">
        <v>1722</v>
      </c>
      <c r="E456" s="303" t="s">
        <v>456</v>
      </c>
      <c r="F456" s="235" t="s">
        <v>1704</v>
      </c>
      <c r="G456" s="238">
        <v>42888</v>
      </c>
      <c r="H456" s="234">
        <v>43830</v>
      </c>
      <c r="I456" s="673">
        <v>49560</v>
      </c>
      <c r="J456" s="674">
        <v>0</v>
      </c>
      <c r="K456" s="671">
        <v>49560</v>
      </c>
      <c r="L456" s="69"/>
    </row>
    <row r="457" spans="1:12" ht="20.100000000000001" customHeight="1">
      <c r="A457" s="61">
        <v>446</v>
      </c>
      <c r="B457" s="61" t="s">
        <v>1702</v>
      </c>
      <c r="C457" s="232" t="s">
        <v>142</v>
      </c>
      <c r="D457" s="233" t="s">
        <v>1723</v>
      </c>
      <c r="E457" s="303" t="s">
        <v>456</v>
      </c>
      <c r="F457" s="235" t="s">
        <v>1704</v>
      </c>
      <c r="G457" s="238">
        <v>42951</v>
      </c>
      <c r="H457" s="234">
        <v>43830</v>
      </c>
      <c r="I457" s="673">
        <v>53000</v>
      </c>
      <c r="J457" s="674">
        <v>0</v>
      </c>
      <c r="K457" s="671">
        <v>53000</v>
      </c>
      <c r="L457" s="69"/>
    </row>
    <row r="458" spans="1:12" ht="20.100000000000001" customHeight="1">
      <c r="A458" s="61">
        <v>447</v>
      </c>
      <c r="B458" s="61" t="s">
        <v>1702</v>
      </c>
      <c r="C458" s="232" t="s">
        <v>142</v>
      </c>
      <c r="D458" s="233" t="s">
        <v>1724</v>
      </c>
      <c r="E458" s="331" t="s">
        <v>419</v>
      </c>
      <c r="F458" s="235" t="s">
        <v>1704</v>
      </c>
      <c r="G458" s="238">
        <v>42951</v>
      </c>
      <c r="H458" s="234">
        <v>43830</v>
      </c>
      <c r="I458" s="673">
        <v>30680</v>
      </c>
      <c r="J458" s="674">
        <v>0</v>
      </c>
      <c r="K458" s="671">
        <v>30680</v>
      </c>
      <c r="L458" s="69"/>
    </row>
    <row r="459" spans="1:12" ht="20.100000000000001" customHeight="1">
      <c r="A459" s="61">
        <v>448</v>
      </c>
      <c r="B459" s="61" t="s">
        <v>1702</v>
      </c>
      <c r="C459" s="232" t="s">
        <v>142</v>
      </c>
      <c r="D459" s="233" t="s">
        <v>1725</v>
      </c>
      <c r="E459" s="331" t="s">
        <v>436</v>
      </c>
      <c r="F459" s="235" t="s">
        <v>1704</v>
      </c>
      <c r="G459" s="238">
        <v>42867</v>
      </c>
      <c r="H459" s="234">
        <v>43830</v>
      </c>
      <c r="I459" s="673">
        <v>47200</v>
      </c>
      <c r="J459" s="674">
        <v>0</v>
      </c>
      <c r="K459" s="671">
        <v>47200</v>
      </c>
      <c r="L459" s="69"/>
    </row>
    <row r="460" spans="1:12" ht="20.100000000000001" customHeight="1">
      <c r="A460" s="61">
        <v>449</v>
      </c>
      <c r="B460" s="61" t="s">
        <v>1702</v>
      </c>
      <c r="C460" s="232" t="s">
        <v>142</v>
      </c>
      <c r="D460" s="233" t="s">
        <v>1726</v>
      </c>
      <c r="E460" s="303" t="s">
        <v>449</v>
      </c>
      <c r="F460" s="235" t="s">
        <v>1704</v>
      </c>
      <c r="G460" s="238">
        <v>42951</v>
      </c>
      <c r="H460" s="234">
        <v>43830</v>
      </c>
      <c r="I460" s="673">
        <v>37760</v>
      </c>
      <c r="J460" s="674">
        <v>0</v>
      </c>
      <c r="K460" s="671">
        <v>37760</v>
      </c>
      <c r="L460" s="69"/>
    </row>
    <row r="461" spans="1:12" ht="20.100000000000001" customHeight="1">
      <c r="A461" s="61">
        <v>450</v>
      </c>
      <c r="B461" s="61" t="s">
        <v>1702</v>
      </c>
      <c r="C461" s="232" t="s">
        <v>142</v>
      </c>
      <c r="D461" s="64" t="s">
        <v>1727</v>
      </c>
      <c r="E461" s="303" t="s">
        <v>456</v>
      </c>
      <c r="F461" s="235" t="s">
        <v>1704</v>
      </c>
      <c r="G461" s="240" t="s">
        <v>1728</v>
      </c>
      <c r="H461" s="234">
        <v>43830</v>
      </c>
      <c r="I461" s="673">
        <v>76000</v>
      </c>
      <c r="J461" s="674">
        <v>0</v>
      </c>
      <c r="K461" s="671">
        <v>76000</v>
      </c>
      <c r="L461" s="69"/>
    </row>
    <row r="462" spans="1:12" ht="20.100000000000001" customHeight="1">
      <c r="A462" s="61">
        <v>451</v>
      </c>
      <c r="B462" s="61" t="s">
        <v>1702</v>
      </c>
      <c r="C462" s="232" t="s">
        <v>142</v>
      </c>
      <c r="D462" s="64" t="s">
        <v>1729</v>
      </c>
      <c r="E462" s="331" t="s">
        <v>419</v>
      </c>
      <c r="F462" s="235" t="s">
        <v>1704</v>
      </c>
      <c r="G462" s="240" t="s">
        <v>1730</v>
      </c>
      <c r="H462" s="234">
        <v>43823</v>
      </c>
      <c r="I462" s="673">
        <v>78400</v>
      </c>
      <c r="J462" s="674">
        <v>0</v>
      </c>
      <c r="K462" s="671">
        <v>78400</v>
      </c>
      <c r="L462" s="69"/>
    </row>
    <row r="463" spans="1:12" ht="20.100000000000001" customHeight="1">
      <c r="A463" s="61">
        <v>452</v>
      </c>
      <c r="B463" s="61" t="s">
        <v>1702</v>
      </c>
      <c r="C463" s="232" t="s">
        <v>142</v>
      </c>
      <c r="D463" s="64" t="s">
        <v>1731</v>
      </c>
      <c r="E463" s="331" t="s">
        <v>436</v>
      </c>
      <c r="F463" s="235" t="s">
        <v>1704</v>
      </c>
      <c r="G463" s="240" t="s">
        <v>1732</v>
      </c>
      <c r="H463" s="234">
        <v>43840</v>
      </c>
      <c r="I463" s="673">
        <v>220000</v>
      </c>
      <c r="J463" s="674">
        <v>0</v>
      </c>
      <c r="K463" s="671">
        <v>44000</v>
      </c>
      <c r="L463" s="69"/>
    </row>
    <row r="464" spans="1:12" ht="20.100000000000001" customHeight="1">
      <c r="A464" s="61">
        <v>453</v>
      </c>
      <c r="B464" s="61" t="s">
        <v>1702</v>
      </c>
      <c r="C464" s="232" t="s">
        <v>142</v>
      </c>
      <c r="D464" s="64" t="s">
        <v>1733</v>
      </c>
      <c r="E464" s="331" t="s">
        <v>436</v>
      </c>
      <c r="F464" s="235" t="s">
        <v>1704</v>
      </c>
      <c r="G464" s="240" t="s">
        <v>1734</v>
      </c>
      <c r="H464" s="234">
        <v>43830</v>
      </c>
      <c r="I464" s="673">
        <v>164300</v>
      </c>
      <c r="J464" s="674">
        <v>0</v>
      </c>
      <c r="K464" s="671">
        <v>164300</v>
      </c>
      <c r="L464" s="69"/>
    </row>
    <row r="465" spans="1:12" ht="20.100000000000001" customHeight="1">
      <c r="A465" s="61">
        <v>454</v>
      </c>
      <c r="B465" s="61" t="s">
        <v>1702</v>
      </c>
      <c r="C465" s="232" t="s">
        <v>142</v>
      </c>
      <c r="D465" s="64" t="s">
        <v>1735</v>
      </c>
      <c r="E465" s="331" t="s">
        <v>436</v>
      </c>
      <c r="F465" s="235" t="s">
        <v>1704</v>
      </c>
      <c r="G465" s="240" t="s">
        <v>1736</v>
      </c>
      <c r="H465" s="234">
        <v>43830</v>
      </c>
      <c r="I465" s="673">
        <v>60400</v>
      </c>
      <c r="J465" s="674">
        <v>0</v>
      </c>
      <c r="K465" s="671">
        <v>60400</v>
      </c>
      <c r="L465" s="69"/>
    </row>
    <row r="466" spans="1:12" ht="20.100000000000001" customHeight="1">
      <c r="A466" s="61">
        <v>455</v>
      </c>
      <c r="B466" s="61" t="s">
        <v>1702</v>
      </c>
      <c r="C466" s="232" t="s">
        <v>142</v>
      </c>
      <c r="D466" s="233" t="s">
        <v>1737</v>
      </c>
      <c r="E466" s="303" t="s">
        <v>456</v>
      </c>
      <c r="F466" s="240" t="s">
        <v>1738</v>
      </c>
      <c r="G466" s="240" t="s">
        <v>1739</v>
      </c>
      <c r="H466" s="240" t="s">
        <v>1740</v>
      </c>
      <c r="I466" s="673">
        <v>996727</v>
      </c>
      <c r="J466" s="675">
        <v>710940</v>
      </c>
      <c r="K466" s="671">
        <f t="shared" ref="K466:K497" si="7">SUM(I466-J466)</f>
        <v>285787</v>
      </c>
      <c r="L466" s="69"/>
    </row>
    <row r="467" spans="1:12" ht="20.100000000000001" customHeight="1">
      <c r="A467" s="61">
        <v>456</v>
      </c>
      <c r="B467" s="61" t="s">
        <v>1702</v>
      </c>
      <c r="C467" s="232" t="s">
        <v>142</v>
      </c>
      <c r="D467" s="233" t="s">
        <v>1741</v>
      </c>
      <c r="E467" s="331" t="s">
        <v>436</v>
      </c>
      <c r="F467" s="240" t="s">
        <v>1738</v>
      </c>
      <c r="G467" s="240" t="s">
        <v>1742</v>
      </c>
      <c r="H467" s="242" t="s">
        <v>1743</v>
      </c>
      <c r="I467" s="671">
        <v>18578767</v>
      </c>
      <c r="J467" s="671">
        <v>3740912</v>
      </c>
      <c r="K467" s="671">
        <f t="shared" si="7"/>
        <v>14837855</v>
      </c>
      <c r="L467" s="69"/>
    </row>
    <row r="468" spans="1:12" ht="20.100000000000001" customHeight="1">
      <c r="A468" s="61">
        <v>457</v>
      </c>
      <c r="B468" s="61" t="s">
        <v>1702</v>
      </c>
      <c r="C468" s="232" t="s">
        <v>142</v>
      </c>
      <c r="D468" s="233" t="s">
        <v>1744</v>
      </c>
      <c r="E468" s="331" t="s">
        <v>436</v>
      </c>
      <c r="F468" s="240" t="s">
        <v>1738</v>
      </c>
      <c r="G468" s="242" t="s">
        <v>1745</v>
      </c>
      <c r="H468" s="242" t="s">
        <v>1743</v>
      </c>
      <c r="I468" s="671">
        <v>38909286</v>
      </c>
      <c r="J468" s="671">
        <v>30169968</v>
      </c>
      <c r="K468" s="671">
        <f t="shared" si="7"/>
        <v>8739318</v>
      </c>
      <c r="L468" s="69"/>
    </row>
    <row r="469" spans="1:12" ht="20.100000000000001" customHeight="1">
      <c r="A469" s="61">
        <v>458</v>
      </c>
      <c r="B469" s="61" t="s">
        <v>1702</v>
      </c>
      <c r="C469" s="232" t="s">
        <v>142</v>
      </c>
      <c r="D469" s="243" t="s">
        <v>1746</v>
      </c>
      <c r="E469" s="331" t="s">
        <v>436</v>
      </c>
      <c r="F469" s="240" t="s">
        <v>1738</v>
      </c>
      <c r="G469" s="235">
        <v>42230</v>
      </c>
      <c r="H469" s="238" t="s">
        <v>1743</v>
      </c>
      <c r="I469" s="671">
        <v>7009346</v>
      </c>
      <c r="J469" s="671">
        <v>5416238</v>
      </c>
      <c r="K469" s="671">
        <f t="shared" si="7"/>
        <v>1593108</v>
      </c>
      <c r="L469" s="69"/>
    </row>
    <row r="470" spans="1:12" ht="20.100000000000001" customHeight="1">
      <c r="A470" s="61">
        <v>459</v>
      </c>
      <c r="B470" s="61" t="s">
        <v>1702</v>
      </c>
      <c r="C470" s="232" t="s">
        <v>142</v>
      </c>
      <c r="D470" s="243" t="s">
        <v>1747</v>
      </c>
      <c r="E470" s="331" t="s">
        <v>436</v>
      </c>
      <c r="F470" s="240" t="s">
        <v>1738</v>
      </c>
      <c r="G470" s="235">
        <v>42353</v>
      </c>
      <c r="H470" s="234">
        <v>43830</v>
      </c>
      <c r="I470" s="671">
        <v>19188475</v>
      </c>
      <c r="J470" s="671">
        <v>8807733</v>
      </c>
      <c r="K470" s="671">
        <f t="shared" si="7"/>
        <v>10380742</v>
      </c>
      <c r="L470" s="69"/>
    </row>
    <row r="471" spans="1:12" ht="20.100000000000001" customHeight="1">
      <c r="A471" s="61">
        <v>460</v>
      </c>
      <c r="B471" s="61" t="s">
        <v>1702</v>
      </c>
      <c r="C471" s="232" t="s">
        <v>142</v>
      </c>
      <c r="D471" s="243" t="s">
        <v>1748</v>
      </c>
      <c r="E471" s="331" t="s">
        <v>436</v>
      </c>
      <c r="F471" s="240" t="s">
        <v>1738</v>
      </c>
      <c r="G471" s="235">
        <v>42198</v>
      </c>
      <c r="H471" s="238" t="s">
        <v>1743</v>
      </c>
      <c r="I471" s="671">
        <v>4256447</v>
      </c>
      <c r="J471" s="671">
        <v>1554970</v>
      </c>
      <c r="K471" s="671">
        <f t="shared" si="7"/>
        <v>2701477</v>
      </c>
      <c r="L471" s="69"/>
    </row>
    <row r="472" spans="1:12" ht="20.100000000000001" customHeight="1">
      <c r="A472" s="61">
        <v>461</v>
      </c>
      <c r="B472" s="61" t="s">
        <v>1702</v>
      </c>
      <c r="C472" s="232" t="s">
        <v>142</v>
      </c>
      <c r="D472" s="244" t="s">
        <v>1749</v>
      </c>
      <c r="E472" s="331" t="s">
        <v>436</v>
      </c>
      <c r="F472" s="240" t="s">
        <v>1738</v>
      </c>
      <c r="G472" s="238" t="s">
        <v>1750</v>
      </c>
      <c r="H472" s="238" t="s">
        <v>1743</v>
      </c>
      <c r="I472" s="671">
        <v>9536250</v>
      </c>
      <c r="J472" s="671">
        <v>7572213</v>
      </c>
      <c r="K472" s="671">
        <f t="shared" si="7"/>
        <v>1964037</v>
      </c>
      <c r="L472" s="69"/>
    </row>
    <row r="473" spans="1:12" ht="20.100000000000001" customHeight="1">
      <c r="A473" s="61">
        <v>462</v>
      </c>
      <c r="B473" s="61" t="s">
        <v>1702</v>
      </c>
      <c r="C473" s="232" t="s">
        <v>142</v>
      </c>
      <c r="D473" s="244" t="s">
        <v>1751</v>
      </c>
      <c r="E473" s="331" t="s">
        <v>436</v>
      </c>
      <c r="F473" s="240" t="s">
        <v>1738</v>
      </c>
      <c r="G473" s="238" t="s">
        <v>1752</v>
      </c>
      <c r="H473" s="238" t="s">
        <v>1743</v>
      </c>
      <c r="I473" s="671">
        <v>9972566</v>
      </c>
      <c r="J473" s="671">
        <v>3577990</v>
      </c>
      <c r="K473" s="671">
        <f t="shared" si="7"/>
        <v>6394576</v>
      </c>
      <c r="L473" s="69"/>
    </row>
    <row r="474" spans="1:12" ht="20.100000000000001" customHeight="1">
      <c r="A474" s="61">
        <v>463</v>
      </c>
      <c r="B474" s="61" t="s">
        <v>1702</v>
      </c>
      <c r="C474" s="232" t="s">
        <v>142</v>
      </c>
      <c r="D474" s="244" t="s">
        <v>1753</v>
      </c>
      <c r="E474" s="303" t="s">
        <v>456</v>
      </c>
      <c r="F474" s="240" t="s">
        <v>1738</v>
      </c>
      <c r="G474" s="238">
        <v>42793</v>
      </c>
      <c r="H474" s="238">
        <v>43732</v>
      </c>
      <c r="I474" s="671">
        <v>3165495</v>
      </c>
      <c r="J474" s="671">
        <v>545379</v>
      </c>
      <c r="K474" s="671">
        <f t="shared" si="7"/>
        <v>2620116</v>
      </c>
      <c r="L474" s="69"/>
    </row>
    <row r="475" spans="1:12" ht="20.100000000000001" customHeight="1">
      <c r="A475" s="61">
        <v>464</v>
      </c>
      <c r="B475" s="61" t="s">
        <v>1702</v>
      </c>
      <c r="C475" s="232" t="s">
        <v>142</v>
      </c>
      <c r="D475" s="244" t="s">
        <v>1754</v>
      </c>
      <c r="E475" s="237" t="s">
        <v>1800</v>
      </c>
      <c r="F475" s="240" t="s">
        <v>1738</v>
      </c>
      <c r="G475" s="238">
        <v>42647</v>
      </c>
      <c r="H475" s="238">
        <v>43761</v>
      </c>
      <c r="I475" s="671">
        <v>20578005</v>
      </c>
      <c r="J475" s="671">
        <v>18157245</v>
      </c>
      <c r="K475" s="671">
        <f t="shared" si="7"/>
        <v>2420760</v>
      </c>
      <c r="L475" s="69"/>
    </row>
    <row r="476" spans="1:12" ht="20.100000000000001" customHeight="1">
      <c r="A476" s="61">
        <v>465</v>
      </c>
      <c r="B476" s="61" t="s">
        <v>1702</v>
      </c>
      <c r="C476" s="232" t="s">
        <v>142</v>
      </c>
      <c r="D476" s="244" t="s">
        <v>1755</v>
      </c>
      <c r="E476" s="331" t="s">
        <v>436</v>
      </c>
      <c r="F476" s="240" t="s">
        <v>1738</v>
      </c>
      <c r="G476" s="238">
        <v>42636</v>
      </c>
      <c r="H476" s="238">
        <v>43802</v>
      </c>
      <c r="I476" s="671">
        <v>2066299</v>
      </c>
      <c r="J476" s="671">
        <v>831578</v>
      </c>
      <c r="K476" s="671">
        <f t="shared" si="7"/>
        <v>1234721</v>
      </c>
      <c r="L476" s="69"/>
    </row>
    <row r="477" spans="1:12" ht="20.100000000000001" customHeight="1">
      <c r="A477" s="61">
        <v>466</v>
      </c>
      <c r="B477" s="61" t="s">
        <v>1702</v>
      </c>
      <c r="C477" s="232" t="s">
        <v>142</v>
      </c>
      <c r="D477" s="244" t="s">
        <v>1756</v>
      </c>
      <c r="E477" s="331" t="s">
        <v>436</v>
      </c>
      <c r="F477" s="240" t="s">
        <v>1738</v>
      </c>
      <c r="G477" s="238">
        <v>42606</v>
      </c>
      <c r="H477" s="238">
        <v>43830</v>
      </c>
      <c r="I477" s="671">
        <v>11839938</v>
      </c>
      <c r="J477" s="671">
        <v>4434960</v>
      </c>
      <c r="K477" s="671">
        <f t="shared" si="7"/>
        <v>7404978</v>
      </c>
      <c r="L477" s="69"/>
    </row>
    <row r="478" spans="1:12" ht="20.100000000000001" customHeight="1">
      <c r="A478" s="61">
        <v>467</v>
      </c>
      <c r="B478" s="61" t="s">
        <v>1702</v>
      </c>
      <c r="C478" s="232" t="s">
        <v>142</v>
      </c>
      <c r="D478" s="244" t="s">
        <v>1757</v>
      </c>
      <c r="E478" s="331" t="s">
        <v>436</v>
      </c>
      <c r="F478" s="240" t="s">
        <v>1738</v>
      </c>
      <c r="G478" s="238">
        <v>42710</v>
      </c>
      <c r="H478" s="238">
        <v>43830</v>
      </c>
      <c r="I478" s="671">
        <v>1454090</v>
      </c>
      <c r="J478" s="671">
        <v>1000732</v>
      </c>
      <c r="K478" s="671">
        <f t="shared" si="7"/>
        <v>453358</v>
      </c>
      <c r="L478" s="69"/>
    </row>
    <row r="479" spans="1:12" ht="20.100000000000001" customHeight="1">
      <c r="A479" s="61">
        <v>468</v>
      </c>
      <c r="B479" s="61" t="s">
        <v>1702</v>
      </c>
      <c r="C479" s="232" t="s">
        <v>142</v>
      </c>
      <c r="D479" s="244" t="s">
        <v>1758</v>
      </c>
      <c r="E479" s="331" t="s">
        <v>436</v>
      </c>
      <c r="F479" s="240" t="s">
        <v>1738</v>
      </c>
      <c r="G479" s="238" t="s">
        <v>1759</v>
      </c>
      <c r="H479" s="238" t="s">
        <v>1760</v>
      </c>
      <c r="I479" s="671">
        <v>3845274</v>
      </c>
      <c r="J479" s="671">
        <v>1835737</v>
      </c>
      <c r="K479" s="671">
        <f t="shared" si="7"/>
        <v>2009537</v>
      </c>
      <c r="L479" s="69"/>
    </row>
    <row r="480" spans="1:12" ht="20.100000000000001" customHeight="1">
      <c r="A480" s="61">
        <v>469</v>
      </c>
      <c r="B480" s="61" t="s">
        <v>1702</v>
      </c>
      <c r="C480" s="232" t="s">
        <v>142</v>
      </c>
      <c r="D480" s="244" t="s">
        <v>1761</v>
      </c>
      <c r="E480" s="237" t="s">
        <v>417</v>
      </c>
      <c r="F480" s="240" t="s">
        <v>1738</v>
      </c>
      <c r="G480" s="238" t="s">
        <v>1762</v>
      </c>
      <c r="H480" s="238" t="s">
        <v>1763</v>
      </c>
      <c r="I480" s="671">
        <v>984522</v>
      </c>
      <c r="J480" s="671">
        <v>768228</v>
      </c>
      <c r="K480" s="671">
        <f t="shared" si="7"/>
        <v>216294</v>
      </c>
      <c r="L480" s="69"/>
    </row>
    <row r="481" spans="1:12" ht="20.100000000000001" customHeight="1">
      <c r="A481" s="61">
        <v>470</v>
      </c>
      <c r="B481" s="61" t="s">
        <v>1702</v>
      </c>
      <c r="C481" s="232" t="s">
        <v>142</v>
      </c>
      <c r="D481" s="244" t="s">
        <v>1764</v>
      </c>
      <c r="E481" s="331" t="s">
        <v>436</v>
      </c>
      <c r="F481" s="240" t="s">
        <v>1738</v>
      </c>
      <c r="G481" s="238">
        <v>42907</v>
      </c>
      <c r="H481" s="238">
        <v>43809</v>
      </c>
      <c r="I481" s="671">
        <v>3034662</v>
      </c>
      <c r="J481" s="671">
        <v>370603</v>
      </c>
      <c r="K481" s="671">
        <f t="shared" si="7"/>
        <v>2664059</v>
      </c>
      <c r="L481" s="69"/>
    </row>
    <row r="482" spans="1:12" ht="20.100000000000001" customHeight="1">
      <c r="A482" s="61">
        <v>471</v>
      </c>
      <c r="B482" s="61" t="s">
        <v>1702</v>
      </c>
      <c r="C482" s="232" t="s">
        <v>142</v>
      </c>
      <c r="D482" s="244" t="s">
        <v>1765</v>
      </c>
      <c r="E482" s="331" t="s">
        <v>419</v>
      </c>
      <c r="F482" s="240" t="s">
        <v>1738</v>
      </c>
      <c r="G482" s="238">
        <v>42845</v>
      </c>
      <c r="H482" s="238">
        <v>43829</v>
      </c>
      <c r="I482" s="671">
        <v>8149032</v>
      </c>
      <c r="J482" s="671">
        <v>3811045</v>
      </c>
      <c r="K482" s="671">
        <f t="shared" si="7"/>
        <v>4337987</v>
      </c>
      <c r="L482" s="69"/>
    </row>
    <row r="483" spans="1:12" ht="20.100000000000001" customHeight="1">
      <c r="A483" s="61">
        <v>472</v>
      </c>
      <c r="B483" s="61" t="s">
        <v>1702</v>
      </c>
      <c r="C483" s="232" t="s">
        <v>142</v>
      </c>
      <c r="D483" s="243" t="s">
        <v>1766</v>
      </c>
      <c r="E483" s="303" t="s">
        <v>456</v>
      </c>
      <c r="F483" s="240" t="s">
        <v>1738</v>
      </c>
      <c r="G483" s="246">
        <v>42843</v>
      </c>
      <c r="H483" s="246">
        <v>43830</v>
      </c>
      <c r="I483" s="671">
        <v>13872792</v>
      </c>
      <c r="J483" s="671">
        <v>13870173</v>
      </c>
      <c r="K483" s="671">
        <f t="shared" si="7"/>
        <v>2619</v>
      </c>
      <c r="L483" s="69"/>
    </row>
    <row r="484" spans="1:12" ht="20.100000000000001" customHeight="1">
      <c r="A484" s="61">
        <v>473</v>
      </c>
      <c r="B484" s="61" t="s">
        <v>1702</v>
      </c>
      <c r="C484" s="232" t="s">
        <v>142</v>
      </c>
      <c r="D484" s="243" t="s">
        <v>1767</v>
      </c>
      <c r="E484" s="331" t="s">
        <v>436</v>
      </c>
      <c r="F484" s="240" t="s">
        <v>1738</v>
      </c>
      <c r="G484" s="246">
        <v>43056</v>
      </c>
      <c r="H484" s="246">
        <v>43605</v>
      </c>
      <c r="I484" s="671">
        <v>1732215</v>
      </c>
      <c r="J484" s="671">
        <v>278973</v>
      </c>
      <c r="K484" s="671">
        <f t="shared" si="7"/>
        <v>1453242</v>
      </c>
      <c r="L484" s="69"/>
    </row>
    <row r="485" spans="1:12" ht="20.100000000000001" customHeight="1">
      <c r="A485" s="61">
        <v>474</v>
      </c>
      <c r="B485" s="61" t="s">
        <v>1702</v>
      </c>
      <c r="C485" s="232" t="s">
        <v>142</v>
      </c>
      <c r="D485" s="243" t="s">
        <v>1768</v>
      </c>
      <c r="E485" s="331" t="s">
        <v>436</v>
      </c>
      <c r="F485" s="240" t="s">
        <v>1738</v>
      </c>
      <c r="G485" s="246">
        <v>42955</v>
      </c>
      <c r="H485" s="246">
        <v>43769</v>
      </c>
      <c r="I485" s="671">
        <v>3286936</v>
      </c>
      <c r="J485" s="671">
        <v>713225</v>
      </c>
      <c r="K485" s="671">
        <f t="shared" si="7"/>
        <v>2573711</v>
      </c>
      <c r="L485" s="69"/>
    </row>
    <row r="486" spans="1:12" ht="20.100000000000001" customHeight="1">
      <c r="A486" s="61">
        <v>475</v>
      </c>
      <c r="B486" s="61" t="s">
        <v>1702</v>
      </c>
      <c r="C486" s="232" t="s">
        <v>142</v>
      </c>
      <c r="D486" s="243" t="s">
        <v>1769</v>
      </c>
      <c r="E486" s="331" t="s">
        <v>436</v>
      </c>
      <c r="F486" s="240" t="s">
        <v>1738</v>
      </c>
      <c r="G486" s="246">
        <v>43035</v>
      </c>
      <c r="H486" s="246">
        <v>43809</v>
      </c>
      <c r="I486" s="671">
        <v>5201543</v>
      </c>
      <c r="J486" s="671">
        <v>4301065</v>
      </c>
      <c r="K486" s="671">
        <f t="shared" si="7"/>
        <v>900478</v>
      </c>
      <c r="L486" s="69"/>
    </row>
    <row r="487" spans="1:12" ht="20.100000000000001" customHeight="1">
      <c r="A487" s="61">
        <v>476</v>
      </c>
      <c r="B487" s="61" t="s">
        <v>1702</v>
      </c>
      <c r="C487" s="232" t="s">
        <v>142</v>
      </c>
      <c r="D487" s="243" t="s">
        <v>1770</v>
      </c>
      <c r="E487" s="245" t="s">
        <v>157</v>
      </c>
      <c r="F487" s="240" t="s">
        <v>1738</v>
      </c>
      <c r="G487" s="246">
        <v>43063</v>
      </c>
      <c r="H487" s="246">
        <v>43792</v>
      </c>
      <c r="I487" s="671">
        <v>1423800</v>
      </c>
      <c r="J487" s="671">
        <v>1419542</v>
      </c>
      <c r="K487" s="671">
        <f t="shared" si="7"/>
        <v>4258</v>
      </c>
      <c r="L487" s="69"/>
    </row>
    <row r="488" spans="1:12" ht="20.100000000000001" customHeight="1">
      <c r="A488" s="61">
        <v>477</v>
      </c>
      <c r="B488" s="61" t="s">
        <v>1702</v>
      </c>
      <c r="C488" s="232" t="s">
        <v>142</v>
      </c>
      <c r="D488" s="243" t="s">
        <v>1771</v>
      </c>
      <c r="E488" s="331" t="s">
        <v>436</v>
      </c>
      <c r="F488" s="240" t="s">
        <v>1738</v>
      </c>
      <c r="G488" s="246">
        <v>42972</v>
      </c>
      <c r="H488" s="246">
        <v>43802</v>
      </c>
      <c r="I488" s="671">
        <v>422965</v>
      </c>
      <c r="J488" s="671">
        <v>250822</v>
      </c>
      <c r="K488" s="671">
        <f t="shared" si="7"/>
        <v>172143</v>
      </c>
      <c r="L488" s="281"/>
    </row>
    <row r="489" spans="1:12" ht="20.100000000000001" customHeight="1">
      <c r="A489" s="61">
        <v>478</v>
      </c>
      <c r="B489" s="61" t="s">
        <v>1702</v>
      </c>
      <c r="C489" s="232" t="s">
        <v>142</v>
      </c>
      <c r="D489" s="243" t="s">
        <v>1772</v>
      </c>
      <c r="E489" s="331" t="s">
        <v>436</v>
      </c>
      <c r="F489" s="240" t="s">
        <v>1738</v>
      </c>
      <c r="G489" s="246">
        <v>42741</v>
      </c>
      <c r="H489" s="246">
        <v>43830</v>
      </c>
      <c r="I489" s="671">
        <v>1552391</v>
      </c>
      <c r="J489" s="671">
        <v>1061224</v>
      </c>
      <c r="K489" s="671">
        <f t="shared" si="7"/>
        <v>491167</v>
      </c>
      <c r="L489" s="281"/>
    </row>
    <row r="490" spans="1:12" ht="20.100000000000001" customHeight="1">
      <c r="A490" s="61">
        <v>479</v>
      </c>
      <c r="B490" s="61" t="s">
        <v>1702</v>
      </c>
      <c r="C490" s="232" t="s">
        <v>142</v>
      </c>
      <c r="D490" s="243" t="s">
        <v>1773</v>
      </c>
      <c r="E490" s="331" t="s">
        <v>436</v>
      </c>
      <c r="F490" s="240" t="s">
        <v>1738</v>
      </c>
      <c r="G490" s="246">
        <v>43025</v>
      </c>
      <c r="H490" s="246">
        <v>43624</v>
      </c>
      <c r="I490" s="671">
        <v>1856274</v>
      </c>
      <c r="J490" s="671">
        <v>171922</v>
      </c>
      <c r="K490" s="671">
        <f t="shared" si="7"/>
        <v>1684352</v>
      </c>
      <c r="L490" s="281"/>
    </row>
    <row r="491" spans="1:12" ht="20.100000000000001" customHeight="1">
      <c r="A491" s="61">
        <v>480</v>
      </c>
      <c r="B491" s="61" t="s">
        <v>1702</v>
      </c>
      <c r="C491" s="232" t="s">
        <v>142</v>
      </c>
      <c r="D491" s="243" t="s">
        <v>1774</v>
      </c>
      <c r="E491" s="303" t="s">
        <v>449</v>
      </c>
      <c r="F491" s="240" t="s">
        <v>1738</v>
      </c>
      <c r="G491" s="246">
        <v>43112</v>
      </c>
      <c r="H491" s="246">
        <v>43761</v>
      </c>
      <c r="I491" s="671">
        <v>17763796</v>
      </c>
      <c r="J491" s="671">
        <v>7835260</v>
      </c>
      <c r="K491" s="671">
        <f t="shared" si="7"/>
        <v>9928536</v>
      </c>
      <c r="L491" s="281"/>
    </row>
    <row r="492" spans="1:12" ht="20.100000000000001" customHeight="1">
      <c r="A492" s="61">
        <v>481</v>
      </c>
      <c r="B492" s="61" t="s">
        <v>1702</v>
      </c>
      <c r="C492" s="232" t="s">
        <v>142</v>
      </c>
      <c r="D492" s="243" t="s">
        <v>1775</v>
      </c>
      <c r="E492" s="331" t="s">
        <v>436</v>
      </c>
      <c r="F492" s="240" t="s">
        <v>1738</v>
      </c>
      <c r="G492" s="246">
        <v>43136</v>
      </c>
      <c r="H492" s="246">
        <v>43785</v>
      </c>
      <c r="I492" s="671">
        <v>5166870</v>
      </c>
      <c r="J492" s="671">
        <v>809385</v>
      </c>
      <c r="K492" s="671">
        <f t="shared" si="7"/>
        <v>4357485</v>
      </c>
      <c r="L492" s="281"/>
    </row>
    <row r="493" spans="1:12" ht="20.100000000000001" customHeight="1">
      <c r="A493" s="61">
        <v>482</v>
      </c>
      <c r="B493" s="61" t="s">
        <v>1702</v>
      </c>
      <c r="C493" s="232" t="s">
        <v>142</v>
      </c>
      <c r="D493" s="243" t="s">
        <v>1776</v>
      </c>
      <c r="E493" s="331" t="s">
        <v>436</v>
      </c>
      <c r="F493" s="240" t="s">
        <v>1738</v>
      </c>
      <c r="G493" s="246">
        <v>42965</v>
      </c>
      <c r="H493" s="246">
        <v>43804</v>
      </c>
      <c r="I493" s="671">
        <v>2165628</v>
      </c>
      <c r="J493" s="671">
        <v>1155982</v>
      </c>
      <c r="K493" s="671">
        <f t="shared" si="7"/>
        <v>1009646</v>
      </c>
      <c r="L493" s="281"/>
    </row>
    <row r="494" spans="1:12" ht="20.100000000000001" customHeight="1">
      <c r="A494" s="61">
        <v>483</v>
      </c>
      <c r="B494" s="61" t="s">
        <v>1702</v>
      </c>
      <c r="C494" s="232" t="s">
        <v>142</v>
      </c>
      <c r="D494" s="243" t="s">
        <v>1777</v>
      </c>
      <c r="E494" s="331" t="s">
        <v>436</v>
      </c>
      <c r="F494" s="240" t="s">
        <v>1738</v>
      </c>
      <c r="G494" s="246">
        <v>43171</v>
      </c>
      <c r="H494" s="246">
        <v>43830</v>
      </c>
      <c r="I494" s="671">
        <v>3592043</v>
      </c>
      <c r="J494" s="671">
        <v>884402</v>
      </c>
      <c r="K494" s="671">
        <f t="shared" si="7"/>
        <v>2707641</v>
      </c>
      <c r="L494" s="281"/>
    </row>
    <row r="495" spans="1:12" ht="20.100000000000001" customHeight="1">
      <c r="A495" s="61">
        <v>484</v>
      </c>
      <c r="B495" s="61" t="s">
        <v>1702</v>
      </c>
      <c r="C495" s="232" t="s">
        <v>142</v>
      </c>
      <c r="D495" s="233" t="s">
        <v>1778</v>
      </c>
      <c r="E495" s="239" t="s">
        <v>417</v>
      </c>
      <c r="F495" s="240" t="s">
        <v>1738</v>
      </c>
      <c r="G495" s="242" t="s">
        <v>1779</v>
      </c>
      <c r="H495" s="247" t="s">
        <v>1780</v>
      </c>
      <c r="I495" s="671">
        <v>19072586</v>
      </c>
      <c r="J495" s="671">
        <v>5253810</v>
      </c>
      <c r="K495" s="671">
        <f t="shared" si="7"/>
        <v>13818776</v>
      </c>
      <c r="L495" s="281"/>
    </row>
    <row r="496" spans="1:12" ht="20.100000000000001" customHeight="1">
      <c r="A496" s="61">
        <v>485</v>
      </c>
      <c r="B496" s="61" t="s">
        <v>1702</v>
      </c>
      <c r="C496" s="232" t="s">
        <v>142</v>
      </c>
      <c r="D496" s="233" t="s">
        <v>1781</v>
      </c>
      <c r="E496" s="331" t="s">
        <v>436</v>
      </c>
      <c r="F496" s="240" t="s">
        <v>1738</v>
      </c>
      <c r="G496" s="234">
        <v>43388</v>
      </c>
      <c r="H496" s="234">
        <v>44134</v>
      </c>
      <c r="I496" s="671">
        <v>8254100</v>
      </c>
      <c r="J496" s="671">
        <v>0</v>
      </c>
      <c r="K496" s="671">
        <f t="shared" si="7"/>
        <v>8254100</v>
      </c>
      <c r="L496" s="281"/>
    </row>
    <row r="497" spans="1:12" ht="20.100000000000001" customHeight="1">
      <c r="A497" s="61">
        <v>486</v>
      </c>
      <c r="B497" s="61" t="s">
        <v>1702</v>
      </c>
      <c r="C497" s="232" t="s">
        <v>142</v>
      </c>
      <c r="D497" s="233" t="s">
        <v>1782</v>
      </c>
      <c r="E497" s="331" t="s">
        <v>436</v>
      </c>
      <c r="F497" s="240" t="s">
        <v>1738</v>
      </c>
      <c r="G497" s="238" t="s">
        <v>1783</v>
      </c>
      <c r="H497" s="238" t="s">
        <v>1784</v>
      </c>
      <c r="I497" s="671">
        <v>1640200</v>
      </c>
      <c r="J497" s="671">
        <v>0</v>
      </c>
      <c r="K497" s="671">
        <f t="shared" si="7"/>
        <v>1640200</v>
      </c>
      <c r="L497" s="281"/>
    </row>
    <row r="498" spans="1:12" ht="20.100000000000001" customHeight="1">
      <c r="A498" s="61">
        <v>487</v>
      </c>
      <c r="B498" s="61" t="s">
        <v>1702</v>
      </c>
      <c r="C498" s="232" t="s">
        <v>142</v>
      </c>
      <c r="D498" s="233" t="s">
        <v>1785</v>
      </c>
      <c r="E498" s="331" t="s">
        <v>436</v>
      </c>
      <c r="F498" s="240" t="s">
        <v>1738</v>
      </c>
      <c r="G498" s="234">
        <v>43465</v>
      </c>
      <c r="H498" s="238" t="s">
        <v>1786</v>
      </c>
      <c r="I498" s="671">
        <v>10503332</v>
      </c>
      <c r="J498" s="671">
        <v>0</v>
      </c>
      <c r="K498" s="671">
        <v>6300000</v>
      </c>
      <c r="L498" s="281"/>
    </row>
    <row r="499" spans="1:12" ht="20.100000000000001" customHeight="1">
      <c r="A499" s="61">
        <v>488</v>
      </c>
      <c r="B499" s="61" t="s">
        <v>1702</v>
      </c>
      <c r="C499" s="232" t="s">
        <v>142</v>
      </c>
      <c r="D499" s="233" t="s">
        <v>1787</v>
      </c>
      <c r="E499" s="331" t="s">
        <v>436</v>
      </c>
      <c r="F499" s="240" t="s">
        <v>1738</v>
      </c>
      <c r="G499" s="238" t="s">
        <v>1788</v>
      </c>
      <c r="H499" s="238" t="s">
        <v>1789</v>
      </c>
      <c r="I499" s="671">
        <v>1958435</v>
      </c>
      <c r="J499" s="671">
        <v>0</v>
      </c>
      <c r="K499" s="671">
        <f>SUM(I499-J499)</f>
        <v>1958435</v>
      </c>
      <c r="L499" s="69"/>
    </row>
    <row r="500" spans="1:12" ht="20.100000000000001" customHeight="1">
      <c r="A500" s="61">
        <v>489</v>
      </c>
      <c r="B500" s="61" t="s">
        <v>1702</v>
      </c>
      <c r="C500" s="232" t="s">
        <v>142</v>
      </c>
      <c r="D500" s="233" t="s">
        <v>1790</v>
      </c>
      <c r="E500" s="331" t="s">
        <v>436</v>
      </c>
      <c r="F500" s="240" t="s">
        <v>1738</v>
      </c>
      <c r="G500" s="238" t="s">
        <v>1791</v>
      </c>
      <c r="H500" s="238" t="s">
        <v>1792</v>
      </c>
      <c r="I500" s="671">
        <v>1679013</v>
      </c>
      <c r="J500" s="671">
        <v>0</v>
      </c>
      <c r="K500" s="671">
        <v>850000</v>
      </c>
      <c r="L500" s="69"/>
    </row>
    <row r="501" spans="1:12" ht="20.100000000000001" customHeight="1">
      <c r="A501" s="61">
        <v>490</v>
      </c>
      <c r="B501" s="61" t="s">
        <v>1702</v>
      </c>
      <c r="C501" s="232" t="s">
        <v>142</v>
      </c>
      <c r="D501" s="233" t="s">
        <v>1793</v>
      </c>
      <c r="E501" s="63" t="s">
        <v>2471</v>
      </c>
      <c r="F501" s="240" t="s">
        <v>1738</v>
      </c>
      <c r="G501" s="242" t="s">
        <v>1794</v>
      </c>
      <c r="H501" s="247" t="s">
        <v>1795</v>
      </c>
      <c r="I501" s="671">
        <v>5687600</v>
      </c>
      <c r="J501" s="671">
        <v>0</v>
      </c>
      <c r="K501" s="671">
        <v>2850000</v>
      </c>
      <c r="L501" s="69"/>
    </row>
    <row r="502" spans="1:12" ht="20.100000000000001" customHeight="1">
      <c r="A502" s="61">
        <v>491</v>
      </c>
      <c r="B502" s="61" t="s">
        <v>1702</v>
      </c>
      <c r="C502" s="232" t="s">
        <v>142</v>
      </c>
      <c r="D502" s="233" t="s">
        <v>1796</v>
      </c>
      <c r="E502" s="331" t="s">
        <v>436</v>
      </c>
      <c r="F502" s="240" t="s">
        <v>1738</v>
      </c>
      <c r="G502" s="238"/>
      <c r="H502" s="238"/>
      <c r="I502" s="671">
        <v>2500000</v>
      </c>
      <c r="J502" s="671">
        <v>0</v>
      </c>
      <c r="K502" s="671">
        <f>SUM(I502-J502)</f>
        <v>2500000</v>
      </c>
      <c r="L502" s="69"/>
    </row>
    <row r="503" spans="1:12" ht="20.100000000000001" customHeight="1">
      <c r="A503" s="61">
        <v>492</v>
      </c>
      <c r="B503" s="61" t="s">
        <v>1702</v>
      </c>
      <c r="C503" s="232" t="s">
        <v>142</v>
      </c>
      <c r="D503" s="233" t="s">
        <v>1798</v>
      </c>
      <c r="E503" s="331" t="s">
        <v>436</v>
      </c>
      <c r="F503" s="240" t="s">
        <v>1738</v>
      </c>
      <c r="G503" s="242"/>
      <c r="H503" s="247"/>
      <c r="I503" s="671">
        <v>3500000</v>
      </c>
      <c r="J503" s="671">
        <v>0</v>
      </c>
      <c r="K503" s="671">
        <f>SUM(I503-J503)</f>
        <v>3500000</v>
      </c>
      <c r="L503" s="69"/>
    </row>
    <row r="504" spans="1:12" ht="39.950000000000003" customHeight="1">
      <c r="A504" s="61">
        <v>493</v>
      </c>
      <c r="B504" s="61" t="s">
        <v>2040</v>
      </c>
      <c r="C504" s="61" t="s">
        <v>142</v>
      </c>
      <c r="D504" s="635" t="s">
        <v>2041</v>
      </c>
      <c r="E504" s="63" t="s">
        <v>900</v>
      </c>
      <c r="F504" s="63" t="s">
        <v>2042</v>
      </c>
      <c r="G504" s="61">
        <v>2018</v>
      </c>
      <c r="H504" s="61">
        <v>2020</v>
      </c>
      <c r="I504" s="653">
        <v>2800000</v>
      </c>
      <c r="J504" s="653">
        <v>434150</v>
      </c>
      <c r="K504" s="653">
        <v>500000</v>
      </c>
      <c r="L504" s="69"/>
    </row>
    <row r="505" spans="1:12" ht="39.950000000000003" customHeight="1">
      <c r="A505" s="61">
        <v>494</v>
      </c>
      <c r="B505" s="61" t="s">
        <v>2040</v>
      </c>
      <c r="C505" s="61" t="s">
        <v>142</v>
      </c>
      <c r="D505" s="635" t="s">
        <v>2043</v>
      </c>
      <c r="E505" s="322" t="s">
        <v>276</v>
      </c>
      <c r="F505" s="63" t="s">
        <v>2044</v>
      </c>
      <c r="G505" s="61">
        <v>1996</v>
      </c>
      <c r="H505" s="61">
        <v>2021</v>
      </c>
      <c r="I505" s="653">
        <v>7200000</v>
      </c>
      <c r="J505" s="653">
        <v>59408000</v>
      </c>
      <c r="K505" s="653">
        <v>2000</v>
      </c>
      <c r="L505" s="69"/>
    </row>
    <row r="506" spans="1:12" ht="93" customHeight="1">
      <c r="A506" s="61">
        <v>495</v>
      </c>
      <c r="B506" s="61" t="s">
        <v>2040</v>
      </c>
      <c r="C506" s="61" t="s">
        <v>142</v>
      </c>
      <c r="D506" s="635" t="s">
        <v>2045</v>
      </c>
      <c r="E506" s="63" t="s">
        <v>900</v>
      </c>
      <c r="F506" s="63" t="s">
        <v>2046</v>
      </c>
      <c r="G506" s="61">
        <v>2013</v>
      </c>
      <c r="H506" s="61">
        <v>2020</v>
      </c>
      <c r="I506" s="653">
        <v>14911000</v>
      </c>
      <c r="J506" s="653">
        <v>6613000</v>
      </c>
      <c r="K506" s="653">
        <v>3298000</v>
      </c>
      <c r="L506" s="69"/>
    </row>
    <row r="507" spans="1:12" ht="93" customHeight="1">
      <c r="A507" s="61">
        <v>496</v>
      </c>
      <c r="B507" s="61" t="s">
        <v>2040</v>
      </c>
      <c r="C507" s="61" t="s">
        <v>142</v>
      </c>
      <c r="D507" s="635" t="s">
        <v>138</v>
      </c>
      <c r="E507" s="63" t="s">
        <v>900</v>
      </c>
      <c r="F507" s="63" t="s">
        <v>2047</v>
      </c>
      <c r="G507" s="61">
        <v>2019</v>
      </c>
      <c r="H507" s="61">
        <v>2019</v>
      </c>
      <c r="I507" s="653">
        <v>4000000</v>
      </c>
      <c r="J507" s="653"/>
      <c r="K507" s="653">
        <v>4000000</v>
      </c>
      <c r="L507" s="69"/>
    </row>
    <row r="508" spans="1:12" ht="93" customHeight="1">
      <c r="A508" s="61">
        <v>497</v>
      </c>
      <c r="B508" s="61" t="s">
        <v>2040</v>
      </c>
      <c r="C508" s="61" t="s">
        <v>142</v>
      </c>
      <c r="D508" s="635" t="s">
        <v>2048</v>
      </c>
      <c r="E508" s="303" t="s">
        <v>456</v>
      </c>
      <c r="F508" s="63" t="s">
        <v>2049</v>
      </c>
      <c r="G508" s="61">
        <v>2019</v>
      </c>
      <c r="H508" s="61">
        <v>2019</v>
      </c>
      <c r="I508" s="653">
        <v>1200000</v>
      </c>
      <c r="J508" s="653"/>
      <c r="K508" s="653">
        <v>1200000</v>
      </c>
      <c r="L508" s="69"/>
    </row>
    <row r="509" spans="1:12" ht="93" customHeight="1">
      <c r="A509" s="61">
        <v>498</v>
      </c>
      <c r="B509" s="61" t="s">
        <v>2040</v>
      </c>
      <c r="C509" s="61" t="s">
        <v>142</v>
      </c>
      <c r="D509" s="635" t="s">
        <v>2050</v>
      </c>
      <c r="E509" s="303" t="s">
        <v>456</v>
      </c>
      <c r="F509" s="63" t="s">
        <v>2051</v>
      </c>
      <c r="G509" s="61">
        <v>2017</v>
      </c>
      <c r="H509" s="61">
        <v>2019</v>
      </c>
      <c r="I509" s="653">
        <v>64442000</v>
      </c>
      <c r="J509" s="653">
        <v>12471150</v>
      </c>
      <c r="K509" s="653">
        <v>6000000</v>
      </c>
      <c r="L509" s="69"/>
    </row>
    <row r="510" spans="1:12" ht="93" customHeight="1">
      <c r="A510" s="61">
        <v>499</v>
      </c>
      <c r="B510" s="61" t="s">
        <v>2052</v>
      </c>
      <c r="C510" s="61" t="s">
        <v>142</v>
      </c>
      <c r="D510" s="635" t="s">
        <v>2045</v>
      </c>
      <c r="E510" s="63" t="s">
        <v>53</v>
      </c>
      <c r="F510" s="63" t="s">
        <v>2053</v>
      </c>
      <c r="G510" s="61">
        <v>2012</v>
      </c>
      <c r="H510" s="61">
        <v>2020</v>
      </c>
      <c r="I510" s="653">
        <v>17314000</v>
      </c>
      <c r="J510" s="653">
        <v>6899359</v>
      </c>
      <c r="K510" s="653">
        <v>4000000</v>
      </c>
      <c r="L510" s="69"/>
    </row>
    <row r="511" spans="1:12" ht="39.950000000000003" customHeight="1">
      <c r="A511" s="61">
        <v>500</v>
      </c>
      <c r="B511" s="61" t="s">
        <v>2052</v>
      </c>
      <c r="C511" s="61" t="s">
        <v>142</v>
      </c>
      <c r="D511" s="635" t="s">
        <v>2055</v>
      </c>
      <c r="E511" s="63" t="s">
        <v>53</v>
      </c>
      <c r="F511" s="63" t="s">
        <v>2056</v>
      </c>
      <c r="G511" s="61">
        <v>2019</v>
      </c>
      <c r="H511" s="61">
        <v>2019</v>
      </c>
      <c r="I511" s="653">
        <v>100000</v>
      </c>
      <c r="J511" s="653" t="s">
        <v>1060</v>
      </c>
      <c r="K511" s="653">
        <v>100000</v>
      </c>
      <c r="L511" s="69"/>
    </row>
    <row r="512" spans="1:12" ht="81.75" customHeight="1">
      <c r="A512" s="61">
        <v>501</v>
      </c>
      <c r="B512" s="61" t="s">
        <v>2052</v>
      </c>
      <c r="C512" s="61" t="s">
        <v>142</v>
      </c>
      <c r="D512" s="635" t="s">
        <v>2048</v>
      </c>
      <c r="E512" s="63" t="s">
        <v>53</v>
      </c>
      <c r="F512" s="63" t="s">
        <v>2058</v>
      </c>
      <c r="G512" s="61">
        <v>2019</v>
      </c>
      <c r="H512" s="61">
        <v>2019</v>
      </c>
      <c r="I512" s="653">
        <v>700000</v>
      </c>
      <c r="J512" s="653" t="s">
        <v>1060</v>
      </c>
      <c r="K512" s="653">
        <v>700000</v>
      </c>
      <c r="L512" s="69"/>
    </row>
    <row r="513" spans="1:12" ht="81.75" customHeight="1">
      <c r="A513" s="61">
        <v>502</v>
      </c>
      <c r="B513" s="61" t="s">
        <v>2052</v>
      </c>
      <c r="C513" s="61" t="s">
        <v>142</v>
      </c>
      <c r="D513" s="635" t="s">
        <v>138</v>
      </c>
      <c r="E513" s="63" t="s">
        <v>53</v>
      </c>
      <c r="F513" s="63" t="s">
        <v>2060</v>
      </c>
      <c r="G513" s="61">
        <v>2019</v>
      </c>
      <c r="H513" s="61">
        <v>2019</v>
      </c>
      <c r="I513" s="653">
        <v>6300000</v>
      </c>
      <c r="J513" s="653" t="s">
        <v>1060</v>
      </c>
      <c r="K513" s="653">
        <v>6300000</v>
      </c>
      <c r="L513" s="69"/>
    </row>
    <row r="514" spans="1:12" ht="108" customHeight="1">
      <c r="A514" s="61">
        <v>503</v>
      </c>
      <c r="B514" s="61" t="s">
        <v>2052</v>
      </c>
      <c r="C514" s="61" t="s">
        <v>142</v>
      </c>
      <c r="D514" s="635" t="s">
        <v>2043</v>
      </c>
      <c r="E514" s="63" t="s">
        <v>53</v>
      </c>
      <c r="F514" s="63" t="s">
        <v>2062</v>
      </c>
      <c r="G514" s="61">
        <v>2012</v>
      </c>
      <c r="H514" s="61">
        <v>2020</v>
      </c>
      <c r="I514" s="653">
        <v>233474000</v>
      </c>
      <c r="J514" s="653">
        <v>75761591</v>
      </c>
      <c r="K514" s="653">
        <v>16517000</v>
      </c>
      <c r="L514" s="69"/>
    </row>
    <row r="515" spans="1:12" ht="39.950000000000003" customHeight="1">
      <c r="A515" s="61">
        <v>504</v>
      </c>
      <c r="B515" s="61" t="s">
        <v>2052</v>
      </c>
      <c r="C515" s="61" t="s">
        <v>142</v>
      </c>
      <c r="D515" s="635" t="s">
        <v>2064</v>
      </c>
      <c r="E515" s="63" t="s">
        <v>53</v>
      </c>
      <c r="F515" s="63" t="s">
        <v>2065</v>
      </c>
      <c r="G515" s="61">
        <v>2019</v>
      </c>
      <c r="H515" s="61">
        <v>2019</v>
      </c>
      <c r="I515" s="653">
        <v>500000</v>
      </c>
      <c r="J515" s="653" t="s">
        <v>1060</v>
      </c>
      <c r="K515" s="653">
        <v>500000</v>
      </c>
      <c r="L515" s="69"/>
    </row>
    <row r="516" spans="1:12" ht="39.950000000000003" customHeight="1">
      <c r="A516" s="61">
        <v>505</v>
      </c>
      <c r="B516" s="61" t="s">
        <v>2052</v>
      </c>
      <c r="C516" s="61" t="s">
        <v>142</v>
      </c>
      <c r="D516" s="635" t="s">
        <v>2067</v>
      </c>
      <c r="E516" s="63" t="s">
        <v>53</v>
      </c>
      <c r="F516" s="63" t="s">
        <v>2068</v>
      </c>
      <c r="G516" s="61">
        <v>2014</v>
      </c>
      <c r="H516" s="61">
        <v>2019</v>
      </c>
      <c r="I516" s="653">
        <v>8277000</v>
      </c>
      <c r="J516" s="653">
        <v>6600000</v>
      </c>
      <c r="K516" s="653">
        <v>5000</v>
      </c>
      <c r="L516" s="69"/>
    </row>
    <row r="517" spans="1:12" ht="39.950000000000003" customHeight="1">
      <c r="A517" s="61">
        <v>506</v>
      </c>
      <c r="B517" s="61" t="s">
        <v>2070</v>
      </c>
      <c r="C517" s="63" t="s">
        <v>142</v>
      </c>
      <c r="D517" s="64" t="s">
        <v>2041</v>
      </c>
      <c r="E517" s="63" t="s">
        <v>53</v>
      </c>
      <c r="F517" s="63" t="s">
        <v>1985</v>
      </c>
      <c r="G517" s="61">
        <v>2019</v>
      </c>
      <c r="H517" s="61">
        <v>2019</v>
      </c>
      <c r="I517" s="653">
        <v>500000</v>
      </c>
      <c r="J517" s="653">
        <v>0</v>
      </c>
      <c r="K517" s="653">
        <v>500000</v>
      </c>
      <c r="L517" s="69"/>
    </row>
    <row r="518" spans="1:12" ht="106.5" customHeight="1">
      <c r="A518" s="61">
        <v>507</v>
      </c>
      <c r="B518" s="61" t="s">
        <v>2070</v>
      </c>
      <c r="C518" s="63" t="s">
        <v>142</v>
      </c>
      <c r="D518" s="64" t="s">
        <v>2045</v>
      </c>
      <c r="E518" s="63" t="s">
        <v>53</v>
      </c>
      <c r="F518" s="63" t="s">
        <v>2071</v>
      </c>
      <c r="G518" s="61">
        <v>2003</v>
      </c>
      <c r="H518" s="61">
        <v>2020</v>
      </c>
      <c r="I518" s="653">
        <v>107499000</v>
      </c>
      <c r="J518" s="653">
        <v>95999000</v>
      </c>
      <c r="K518" s="653">
        <v>3500000</v>
      </c>
      <c r="L518" s="69"/>
    </row>
    <row r="519" spans="1:12" ht="106.5" customHeight="1">
      <c r="A519" s="61">
        <v>508</v>
      </c>
      <c r="B519" s="61" t="s">
        <v>2070</v>
      </c>
      <c r="C519" s="63" t="s">
        <v>142</v>
      </c>
      <c r="D519" s="64" t="s">
        <v>2072</v>
      </c>
      <c r="E519" s="63" t="s">
        <v>53</v>
      </c>
      <c r="F519" s="63" t="s">
        <v>2073</v>
      </c>
      <c r="G519" s="61">
        <v>2006</v>
      </c>
      <c r="H519" s="61">
        <v>2021</v>
      </c>
      <c r="I519" s="653">
        <v>233239000</v>
      </c>
      <c r="J519" s="653">
        <v>222239000</v>
      </c>
      <c r="K519" s="653">
        <v>4000000</v>
      </c>
      <c r="L519" s="69"/>
    </row>
    <row r="520" spans="1:12" ht="106.5" customHeight="1">
      <c r="A520" s="61">
        <v>509</v>
      </c>
      <c r="B520" s="61" t="s">
        <v>2070</v>
      </c>
      <c r="C520" s="63" t="s">
        <v>142</v>
      </c>
      <c r="D520" s="64" t="s">
        <v>2043</v>
      </c>
      <c r="E520" s="63" t="s">
        <v>53</v>
      </c>
      <c r="F520" s="63" t="s">
        <v>2074</v>
      </c>
      <c r="G520" s="61">
        <v>2007</v>
      </c>
      <c r="H520" s="61">
        <v>2022</v>
      </c>
      <c r="I520" s="653">
        <v>154685000</v>
      </c>
      <c r="J520" s="653">
        <v>33006000</v>
      </c>
      <c r="K520" s="653">
        <v>14520000</v>
      </c>
      <c r="L520" s="69"/>
    </row>
    <row r="521" spans="1:12" ht="106.5" customHeight="1">
      <c r="A521" s="61">
        <v>510</v>
      </c>
      <c r="B521" s="61" t="s">
        <v>2070</v>
      </c>
      <c r="C521" s="63" t="s">
        <v>142</v>
      </c>
      <c r="D521" s="64" t="s">
        <v>138</v>
      </c>
      <c r="E521" s="63" t="s">
        <v>53</v>
      </c>
      <c r="F521" s="63" t="s">
        <v>2075</v>
      </c>
      <c r="G521" s="61">
        <v>2019</v>
      </c>
      <c r="H521" s="61">
        <v>2019</v>
      </c>
      <c r="I521" s="653">
        <v>2500000</v>
      </c>
      <c r="J521" s="653">
        <v>0</v>
      </c>
      <c r="K521" s="653">
        <v>2500000</v>
      </c>
      <c r="L521" s="69"/>
    </row>
    <row r="522" spans="1:12" ht="106.5" customHeight="1">
      <c r="A522" s="61">
        <v>511</v>
      </c>
      <c r="B522" s="61" t="s">
        <v>2070</v>
      </c>
      <c r="C522" s="63" t="s">
        <v>142</v>
      </c>
      <c r="D522" s="64" t="s">
        <v>2048</v>
      </c>
      <c r="E522" s="63" t="s">
        <v>53</v>
      </c>
      <c r="F522" s="63" t="s">
        <v>2058</v>
      </c>
      <c r="G522" s="61">
        <v>2019</v>
      </c>
      <c r="H522" s="61">
        <v>2019</v>
      </c>
      <c r="I522" s="653">
        <v>4500000</v>
      </c>
      <c r="J522" s="653">
        <v>0</v>
      </c>
      <c r="K522" s="653">
        <v>4500000</v>
      </c>
      <c r="L522" s="69"/>
    </row>
    <row r="523" spans="1:12" ht="106.5" customHeight="1">
      <c r="A523" s="61">
        <v>512</v>
      </c>
      <c r="B523" s="61" t="s">
        <v>2070</v>
      </c>
      <c r="C523" s="63" t="s">
        <v>142</v>
      </c>
      <c r="D523" s="64" t="s">
        <v>2076</v>
      </c>
      <c r="E523" s="63" t="s">
        <v>53</v>
      </c>
      <c r="F523" s="63" t="s">
        <v>2077</v>
      </c>
      <c r="G523" s="61">
        <v>2017</v>
      </c>
      <c r="H523" s="61">
        <v>2021</v>
      </c>
      <c r="I523" s="653">
        <v>48373000</v>
      </c>
      <c r="J523" s="653">
        <v>12373000</v>
      </c>
      <c r="K523" s="653">
        <v>12000000</v>
      </c>
      <c r="L523" s="69"/>
    </row>
    <row r="524" spans="1:12" ht="39.950000000000003" customHeight="1">
      <c r="A524" s="61">
        <v>513</v>
      </c>
      <c r="B524" s="61" t="s">
        <v>2070</v>
      </c>
      <c r="C524" s="63" t="s">
        <v>142</v>
      </c>
      <c r="D524" s="64" t="s">
        <v>2064</v>
      </c>
      <c r="E524" s="63" t="s">
        <v>53</v>
      </c>
      <c r="F524" s="63" t="s">
        <v>2065</v>
      </c>
      <c r="G524" s="61">
        <v>2018</v>
      </c>
      <c r="H524" s="61">
        <v>2020</v>
      </c>
      <c r="I524" s="653">
        <v>6000000</v>
      </c>
      <c r="J524" s="653">
        <v>3000000</v>
      </c>
      <c r="K524" s="653">
        <v>2500000</v>
      </c>
      <c r="L524" s="69"/>
    </row>
    <row r="525" spans="1:12" ht="72.75" customHeight="1">
      <c r="A525" s="61">
        <v>514</v>
      </c>
      <c r="B525" s="61" t="s">
        <v>2070</v>
      </c>
      <c r="C525" s="63" t="s">
        <v>142</v>
      </c>
      <c r="D525" s="64" t="s">
        <v>2078</v>
      </c>
      <c r="E525" s="63" t="s">
        <v>53</v>
      </c>
      <c r="F525" s="63" t="s">
        <v>2079</v>
      </c>
      <c r="G525" s="61">
        <v>2004</v>
      </c>
      <c r="H525" s="61">
        <v>2019</v>
      </c>
      <c r="I525" s="653">
        <v>147551000</v>
      </c>
      <c r="J525" s="653">
        <v>146041000</v>
      </c>
      <c r="K525" s="653">
        <v>1510000</v>
      </c>
      <c r="L525" s="69"/>
    </row>
    <row r="526" spans="1:12" ht="72.75" customHeight="1">
      <c r="A526" s="61">
        <v>515</v>
      </c>
      <c r="B526" s="61" t="s">
        <v>2070</v>
      </c>
      <c r="C526" s="63" t="s">
        <v>142</v>
      </c>
      <c r="D526" s="64" t="s">
        <v>2080</v>
      </c>
      <c r="E526" s="63" t="s">
        <v>53</v>
      </c>
      <c r="F526" s="63" t="s">
        <v>2081</v>
      </c>
      <c r="G526" s="61">
        <v>2012</v>
      </c>
      <c r="H526" s="61">
        <v>2019</v>
      </c>
      <c r="I526" s="653">
        <v>15974000</v>
      </c>
      <c r="J526" s="653">
        <v>15181000</v>
      </c>
      <c r="K526" s="653">
        <v>793000</v>
      </c>
      <c r="L526" s="69"/>
    </row>
    <row r="527" spans="1:12" ht="72.75" customHeight="1">
      <c r="A527" s="61">
        <v>516</v>
      </c>
      <c r="B527" s="61" t="s">
        <v>2070</v>
      </c>
      <c r="C527" s="63" t="s">
        <v>142</v>
      </c>
      <c r="D527" s="64" t="s">
        <v>2082</v>
      </c>
      <c r="E527" s="63" t="s">
        <v>53</v>
      </c>
      <c r="F527" s="63" t="s">
        <v>2083</v>
      </c>
      <c r="G527" s="61">
        <v>2012</v>
      </c>
      <c r="H527" s="61">
        <v>2019</v>
      </c>
      <c r="I527" s="653">
        <v>24067000</v>
      </c>
      <c r="J527" s="653">
        <v>22567000</v>
      </c>
      <c r="K527" s="653">
        <v>1500000</v>
      </c>
      <c r="L527" s="69"/>
    </row>
    <row r="528" spans="1:12" ht="39.950000000000003" customHeight="1">
      <c r="A528" s="61">
        <v>517</v>
      </c>
      <c r="B528" s="61" t="s">
        <v>2070</v>
      </c>
      <c r="C528" s="63" t="s">
        <v>142</v>
      </c>
      <c r="D528" s="64" t="s">
        <v>2084</v>
      </c>
      <c r="E528" s="63" t="s">
        <v>53</v>
      </c>
      <c r="F528" s="63" t="s">
        <v>2085</v>
      </c>
      <c r="G528" s="61">
        <v>2013</v>
      </c>
      <c r="H528" s="61">
        <v>2019</v>
      </c>
      <c r="I528" s="653">
        <v>2692000</v>
      </c>
      <c r="J528" s="653">
        <v>2492000</v>
      </c>
      <c r="K528" s="653">
        <v>200000</v>
      </c>
      <c r="L528" s="69"/>
    </row>
    <row r="529" spans="1:12" ht="39.950000000000003" customHeight="1">
      <c r="A529" s="61">
        <v>518</v>
      </c>
      <c r="B529" s="61" t="s">
        <v>2070</v>
      </c>
      <c r="C529" s="63" t="s">
        <v>142</v>
      </c>
      <c r="D529" s="64" t="s">
        <v>2086</v>
      </c>
      <c r="E529" s="63" t="s">
        <v>53</v>
      </c>
      <c r="F529" s="63" t="s">
        <v>2081</v>
      </c>
      <c r="G529" s="61">
        <v>2016</v>
      </c>
      <c r="H529" s="61">
        <v>2019</v>
      </c>
      <c r="I529" s="653">
        <v>8770000</v>
      </c>
      <c r="J529" s="653">
        <v>5770000</v>
      </c>
      <c r="K529" s="653">
        <v>3000000</v>
      </c>
      <c r="L529" s="69"/>
    </row>
    <row r="530" spans="1:12" ht="93.75" customHeight="1">
      <c r="A530" s="61">
        <v>519</v>
      </c>
      <c r="B530" s="61" t="s">
        <v>2070</v>
      </c>
      <c r="C530" s="63" t="s">
        <v>142</v>
      </c>
      <c r="D530" s="64" t="s">
        <v>2087</v>
      </c>
      <c r="E530" s="63" t="s">
        <v>53</v>
      </c>
      <c r="F530" s="63" t="s">
        <v>2088</v>
      </c>
      <c r="G530" s="61">
        <v>2016</v>
      </c>
      <c r="H530" s="61">
        <v>2019</v>
      </c>
      <c r="I530" s="653">
        <v>21198000</v>
      </c>
      <c r="J530" s="653">
        <v>18698000</v>
      </c>
      <c r="K530" s="653">
        <v>2500000</v>
      </c>
      <c r="L530" s="69"/>
    </row>
    <row r="531" spans="1:12" ht="93.75" customHeight="1">
      <c r="A531" s="61">
        <v>520</v>
      </c>
      <c r="B531" s="61" t="s">
        <v>2070</v>
      </c>
      <c r="C531" s="63" t="s">
        <v>142</v>
      </c>
      <c r="D531" s="64" t="s">
        <v>2089</v>
      </c>
      <c r="E531" s="63" t="s">
        <v>53</v>
      </c>
      <c r="F531" s="63" t="s">
        <v>2090</v>
      </c>
      <c r="G531" s="61">
        <v>2017</v>
      </c>
      <c r="H531" s="61">
        <v>2019</v>
      </c>
      <c r="I531" s="653">
        <v>5837000</v>
      </c>
      <c r="J531" s="653">
        <v>5827000</v>
      </c>
      <c r="K531" s="653">
        <v>10000</v>
      </c>
      <c r="L531" s="69"/>
    </row>
    <row r="532" spans="1:12" ht="39.950000000000003" customHeight="1">
      <c r="A532" s="61">
        <v>521</v>
      </c>
      <c r="B532" s="61" t="s">
        <v>2070</v>
      </c>
      <c r="C532" s="63" t="s">
        <v>142</v>
      </c>
      <c r="D532" s="64" t="s">
        <v>2091</v>
      </c>
      <c r="E532" s="63" t="s">
        <v>53</v>
      </c>
      <c r="F532" s="63" t="s">
        <v>2092</v>
      </c>
      <c r="G532" s="61">
        <v>2016</v>
      </c>
      <c r="H532" s="61">
        <v>2020</v>
      </c>
      <c r="I532" s="653">
        <v>18229000</v>
      </c>
      <c r="J532" s="653">
        <v>18209000</v>
      </c>
      <c r="K532" s="653">
        <v>10000</v>
      </c>
      <c r="L532" s="69"/>
    </row>
    <row r="533" spans="1:12" ht="39.950000000000003" customHeight="1">
      <c r="A533" s="61">
        <v>522</v>
      </c>
      <c r="B533" s="61" t="s">
        <v>2070</v>
      </c>
      <c r="C533" s="63" t="s">
        <v>142</v>
      </c>
      <c r="D533" s="64" t="s">
        <v>2093</v>
      </c>
      <c r="E533" s="63" t="s">
        <v>53</v>
      </c>
      <c r="F533" s="63" t="s">
        <v>2094</v>
      </c>
      <c r="G533" s="61">
        <v>2019</v>
      </c>
      <c r="H533" s="61">
        <v>2019</v>
      </c>
      <c r="I533" s="653">
        <v>477000</v>
      </c>
      <c r="J533" s="653">
        <v>0</v>
      </c>
      <c r="K533" s="653">
        <v>477000</v>
      </c>
      <c r="L533" s="69"/>
    </row>
    <row r="534" spans="1:12" ht="39.950000000000003" customHeight="1">
      <c r="A534" s="61">
        <v>523</v>
      </c>
      <c r="B534" s="61" t="s">
        <v>2095</v>
      </c>
      <c r="C534" s="61" t="s">
        <v>142</v>
      </c>
      <c r="D534" s="635" t="s">
        <v>2055</v>
      </c>
      <c r="E534" s="63" t="s">
        <v>53</v>
      </c>
      <c r="F534" s="63" t="s">
        <v>2096</v>
      </c>
      <c r="G534" s="61">
        <v>2019</v>
      </c>
      <c r="H534" s="61">
        <v>2019</v>
      </c>
      <c r="I534" s="653">
        <v>1500000</v>
      </c>
      <c r="J534" s="653"/>
      <c r="K534" s="653">
        <v>1000000</v>
      </c>
      <c r="L534" s="69"/>
    </row>
    <row r="535" spans="1:12" ht="39.950000000000003" customHeight="1">
      <c r="A535" s="61">
        <v>524</v>
      </c>
      <c r="B535" s="61" t="s">
        <v>2095</v>
      </c>
      <c r="C535" s="61" t="s">
        <v>142</v>
      </c>
      <c r="D535" s="635" t="s">
        <v>2098</v>
      </c>
      <c r="E535" s="63" t="s">
        <v>53</v>
      </c>
      <c r="F535" s="63" t="s">
        <v>2073</v>
      </c>
      <c r="G535" s="61">
        <v>2006</v>
      </c>
      <c r="H535" s="61">
        <v>2021</v>
      </c>
      <c r="I535" s="653">
        <v>178400000</v>
      </c>
      <c r="J535" s="653">
        <v>169225000</v>
      </c>
      <c r="K535" s="653">
        <v>3175000</v>
      </c>
      <c r="L535" s="69"/>
    </row>
    <row r="536" spans="1:12" ht="127.5" customHeight="1">
      <c r="A536" s="61">
        <v>525</v>
      </c>
      <c r="B536" s="61" t="s">
        <v>2095</v>
      </c>
      <c r="C536" s="61" t="s">
        <v>142</v>
      </c>
      <c r="D536" s="635" t="s">
        <v>2045</v>
      </c>
      <c r="E536" s="63" t="s">
        <v>53</v>
      </c>
      <c r="F536" s="63" t="s">
        <v>2099</v>
      </c>
      <c r="G536" s="61">
        <v>2006</v>
      </c>
      <c r="H536" s="61">
        <v>2021</v>
      </c>
      <c r="I536" s="653">
        <v>25192000</v>
      </c>
      <c r="J536" s="653">
        <v>19922000</v>
      </c>
      <c r="K536" s="653">
        <v>1270000</v>
      </c>
      <c r="L536" s="69"/>
    </row>
    <row r="537" spans="1:12" ht="147" customHeight="1">
      <c r="A537" s="61">
        <v>526</v>
      </c>
      <c r="B537" s="61" t="s">
        <v>2095</v>
      </c>
      <c r="C537" s="61" t="s">
        <v>142</v>
      </c>
      <c r="D537" s="635" t="s">
        <v>2101</v>
      </c>
      <c r="E537" s="63" t="s">
        <v>53</v>
      </c>
      <c r="F537" s="63" t="s">
        <v>2121</v>
      </c>
      <c r="G537" s="61">
        <v>2006</v>
      </c>
      <c r="H537" s="61">
        <v>2021</v>
      </c>
      <c r="I537" s="653">
        <v>204849000</v>
      </c>
      <c r="J537" s="653">
        <v>47602000</v>
      </c>
      <c r="K537" s="653">
        <v>17990000</v>
      </c>
      <c r="L537" s="69"/>
    </row>
    <row r="538" spans="1:12" ht="39.950000000000003" customHeight="1">
      <c r="A538" s="61">
        <v>527</v>
      </c>
      <c r="B538" s="61" t="s">
        <v>2095</v>
      </c>
      <c r="C538" s="61" t="s">
        <v>142</v>
      </c>
      <c r="D538" s="635" t="s">
        <v>2048</v>
      </c>
      <c r="E538" s="63" t="s">
        <v>53</v>
      </c>
      <c r="F538" s="63" t="s">
        <v>2103</v>
      </c>
      <c r="G538" s="61">
        <v>2019</v>
      </c>
      <c r="H538" s="61">
        <v>2019</v>
      </c>
      <c r="I538" s="653">
        <v>1100550</v>
      </c>
      <c r="J538" s="653"/>
      <c r="K538" s="653">
        <v>3000000</v>
      </c>
      <c r="L538" s="69"/>
    </row>
    <row r="539" spans="1:12" ht="89.25" customHeight="1">
      <c r="A539" s="61">
        <v>528</v>
      </c>
      <c r="B539" s="61" t="s">
        <v>2095</v>
      </c>
      <c r="C539" s="61" t="s">
        <v>142</v>
      </c>
      <c r="D539" s="635" t="s">
        <v>138</v>
      </c>
      <c r="E539" s="63" t="s">
        <v>53</v>
      </c>
      <c r="F539" s="63" t="s">
        <v>2122</v>
      </c>
      <c r="G539" s="61">
        <v>2019</v>
      </c>
      <c r="H539" s="61">
        <v>2019</v>
      </c>
      <c r="I539" s="653">
        <v>2665000</v>
      </c>
      <c r="J539" s="653"/>
      <c r="K539" s="653">
        <v>2565000</v>
      </c>
      <c r="L539" s="69"/>
    </row>
    <row r="540" spans="1:12" ht="39.950000000000003" customHeight="1">
      <c r="A540" s="61">
        <v>529</v>
      </c>
      <c r="B540" s="61" t="s">
        <v>2095</v>
      </c>
      <c r="C540" s="61" t="s">
        <v>142</v>
      </c>
      <c r="D540" s="635" t="s">
        <v>138</v>
      </c>
      <c r="E540" s="63" t="s">
        <v>53</v>
      </c>
      <c r="F540" s="63" t="s">
        <v>2106</v>
      </c>
      <c r="G540" s="61">
        <v>2016</v>
      </c>
      <c r="H540" s="61">
        <v>2019</v>
      </c>
      <c r="I540" s="653">
        <v>257903000</v>
      </c>
      <c r="J540" s="653">
        <v>187149000</v>
      </c>
      <c r="K540" s="653">
        <v>52000000</v>
      </c>
      <c r="L540" s="69"/>
    </row>
    <row r="541" spans="1:12" ht="39.950000000000003" customHeight="1">
      <c r="A541" s="61">
        <v>530</v>
      </c>
      <c r="B541" s="61" t="s">
        <v>2095</v>
      </c>
      <c r="C541" s="61" t="s">
        <v>142</v>
      </c>
      <c r="D541" s="635" t="s">
        <v>2064</v>
      </c>
      <c r="E541" s="63" t="s">
        <v>53</v>
      </c>
      <c r="F541" s="63" t="s">
        <v>2108</v>
      </c>
      <c r="G541" s="61">
        <v>2019</v>
      </c>
      <c r="H541" s="61">
        <v>2019</v>
      </c>
      <c r="I541" s="653">
        <v>200000</v>
      </c>
      <c r="J541" s="653"/>
      <c r="K541" s="653">
        <v>200000</v>
      </c>
      <c r="L541" s="69"/>
    </row>
    <row r="542" spans="1:12" ht="39.950000000000003" customHeight="1">
      <c r="A542" s="61">
        <v>531</v>
      </c>
      <c r="B542" s="61" t="s">
        <v>2095</v>
      </c>
      <c r="C542" s="61" t="s">
        <v>142</v>
      </c>
      <c r="D542" s="635" t="s">
        <v>2109</v>
      </c>
      <c r="E542" s="63" t="s">
        <v>53</v>
      </c>
      <c r="F542" s="63" t="s">
        <v>2110</v>
      </c>
      <c r="G542" s="61">
        <v>2010</v>
      </c>
      <c r="H542" s="61">
        <v>2019</v>
      </c>
      <c r="I542" s="653">
        <v>16864000</v>
      </c>
      <c r="J542" s="653">
        <v>16664000</v>
      </c>
      <c r="K542" s="653">
        <v>200000</v>
      </c>
      <c r="L542" s="69"/>
    </row>
    <row r="543" spans="1:12" ht="39.950000000000003" customHeight="1">
      <c r="A543" s="61">
        <v>532</v>
      </c>
      <c r="B543" s="61" t="s">
        <v>2095</v>
      </c>
      <c r="C543" s="61" t="s">
        <v>142</v>
      </c>
      <c r="D543" s="635" t="s">
        <v>2111</v>
      </c>
      <c r="E543" s="63" t="s">
        <v>53</v>
      </c>
      <c r="F543" s="63" t="s">
        <v>2112</v>
      </c>
      <c r="G543" s="61">
        <v>2016</v>
      </c>
      <c r="H543" s="61">
        <v>2020</v>
      </c>
      <c r="I543" s="653">
        <v>3603000</v>
      </c>
      <c r="J543" s="653">
        <v>2954000</v>
      </c>
      <c r="K543" s="653">
        <v>450000</v>
      </c>
      <c r="L543" s="69"/>
    </row>
    <row r="544" spans="1:12" ht="39.950000000000003" customHeight="1">
      <c r="A544" s="61">
        <v>533</v>
      </c>
      <c r="B544" s="61" t="s">
        <v>2095</v>
      </c>
      <c r="C544" s="61" t="s">
        <v>142</v>
      </c>
      <c r="D544" s="635" t="s">
        <v>2113</v>
      </c>
      <c r="E544" s="63" t="s">
        <v>53</v>
      </c>
      <c r="F544" s="63" t="s">
        <v>2094</v>
      </c>
      <c r="G544" s="61">
        <v>2019</v>
      </c>
      <c r="H544" s="61">
        <v>2019</v>
      </c>
      <c r="I544" s="653">
        <v>9150000</v>
      </c>
      <c r="J544" s="653"/>
      <c r="K544" s="653">
        <v>9150000</v>
      </c>
      <c r="L544" s="69"/>
    </row>
    <row r="545" spans="1:12" ht="39.950000000000003" customHeight="1">
      <c r="A545" s="61">
        <v>534</v>
      </c>
      <c r="B545" s="61" t="s">
        <v>2095</v>
      </c>
      <c r="C545" s="61" t="s">
        <v>142</v>
      </c>
      <c r="D545" s="635" t="s">
        <v>2114</v>
      </c>
      <c r="E545" s="63" t="s">
        <v>53</v>
      </c>
      <c r="F545" s="63" t="s">
        <v>2115</v>
      </c>
      <c r="G545" s="61">
        <v>1999</v>
      </c>
      <c r="H545" s="61">
        <v>2021</v>
      </c>
      <c r="I545" s="653">
        <v>219804000</v>
      </c>
      <c r="J545" s="653">
        <v>206304000</v>
      </c>
      <c r="K545" s="653">
        <v>4000000</v>
      </c>
      <c r="L545" s="69"/>
    </row>
    <row r="546" spans="1:12" ht="66.75" customHeight="1">
      <c r="A546" s="61">
        <v>535</v>
      </c>
      <c r="B546" s="61" t="s">
        <v>2095</v>
      </c>
      <c r="C546" s="61" t="s">
        <v>142</v>
      </c>
      <c r="D546" s="635" t="s">
        <v>2117</v>
      </c>
      <c r="E546" s="63" t="s">
        <v>53</v>
      </c>
      <c r="F546" s="63" t="s">
        <v>2118</v>
      </c>
      <c r="G546" s="61">
        <v>2016</v>
      </c>
      <c r="H546" s="61">
        <v>2021</v>
      </c>
      <c r="I546" s="653">
        <v>7500000</v>
      </c>
      <c r="J546" s="653">
        <v>3120000</v>
      </c>
      <c r="K546" s="653">
        <v>1000000</v>
      </c>
      <c r="L546" s="69"/>
    </row>
    <row r="547" spans="1:12" ht="39.950000000000003" customHeight="1">
      <c r="A547" s="61">
        <v>536</v>
      </c>
      <c r="B547" s="61" t="s">
        <v>2095</v>
      </c>
      <c r="C547" s="61" t="s">
        <v>142</v>
      </c>
      <c r="D547" s="635" t="s">
        <v>2119</v>
      </c>
      <c r="E547" s="63" t="s">
        <v>53</v>
      </c>
      <c r="F547" s="63" t="s">
        <v>2115</v>
      </c>
      <c r="G547" s="61">
        <v>2017</v>
      </c>
      <c r="H547" s="61">
        <v>2021</v>
      </c>
      <c r="I547" s="653">
        <v>150000000</v>
      </c>
      <c r="J547" s="653"/>
      <c r="K547" s="653">
        <v>31000000</v>
      </c>
      <c r="L547" s="69"/>
    </row>
    <row r="548" spans="1:12" ht="39.950000000000003" customHeight="1">
      <c r="A548" s="61">
        <v>537</v>
      </c>
      <c r="B548" s="61" t="s">
        <v>2123</v>
      </c>
      <c r="C548" s="239" t="s">
        <v>142</v>
      </c>
      <c r="D548" s="233" t="s">
        <v>2128</v>
      </c>
      <c r="E548" s="63" t="s">
        <v>53</v>
      </c>
      <c r="F548" s="232" t="s">
        <v>1985</v>
      </c>
      <c r="G548" s="239">
        <v>2014</v>
      </c>
      <c r="H548" s="239">
        <v>2020</v>
      </c>
      <c r="I548" s="671">
        <v>1765000</v>
      </c>
      <c r="J548" s="671">
        <v>1565000</v>
      </c>
      <c r="K548" s="671">
        <v>100000</v>
      </c>
      <c r="L548" s="69"/>
    </row>
    <row r="549" spans="1:12" ht="39.950000000000003" customHeight="1">
      <c r="A549" s="61">
        <v>538</v>
      </c>
      <c r="B549" s="61" t="s">
        <v>2123</v>
      </c>
      <c r="C549" s="239" t="s">
        <v>142</v>
      </c>
      <c r="D549" s="233" t="s">
        <v>2045</v>
      </c>
      <c r="E549" s="63" t="s">
        <v>53</v>
      </c>
      <c r="F549" s="232" t="s">
        <v>2124</v>
      </c>
      <c r="G549" s="239">
        <v>1986</v>
      </c>
      <c r="H549" s="239">
        <v>2020</v>
      </c>
      <c r="I549" s="671">
        <v>20874000</v>
      </c>
      <c r="J549" s="671">
        <v>20274000</v>
      </c>
      <c r="K549" s="671">
        <v>200000</v>
      </c>
      <c r="L549" s="69"/>
    </row>
    <row r="550" spans="1:12" ht="39.950000000000003" customHeight="1">
      <c r="A550" s="61">
        <v>539</v>
      </c>
      <c r="B550" s="61" t="s">
        <v>2123</v>
      </c>
      <c r="C550" s="239" t="s">
        <v>142</v>
      </c>
      <c r="D550" s="233" t="s">
        <v>2129</v>
      </c>
      <c r="E550" s="63" t="s">
        <v>53</v>
      </c>
      <c r="F550" s="232" t="s">
        <v>2125</v>
      </c>
      <c r="G550" s="239">
        <v>2007</v>
      </c>
      <c r="H550" s="239">
        <v>2020</v>
      </c>
      <c r="I550" s="671">
        <v>142000000</v>
      </c>
      <c r="J550" s="671">
        <v>68998000</v>
      </c>
      <c r="K550" s="671">
        <v>40000000</v>
      </c>
      <c r="L550" s="69"/>
    </row>
    <row r="551" spans="1:12" ht="39.950000000000003" customHeight="1">
      <c r="A551" s="61">
        <v>540</v>
      </c>
      <c r="B551" s="61" t="s">
        <v>2123</v>
      </c>
      <c r="C551" s="239" t="s">
        <v>142</v>
      </c>
      <c r="D551" s="233" t="s">
        <v>2130</v>
      </c>
      <c r="E551" s="63" t="s">
        <v>53</v>
      </c>
      <c r="F551" s="232" t="s">
        <v>2072</v>
      </c>
      <c r="G551" s="239">
        <v>2006</v>
      </c>
      <c r="H551" s="239">
        <v>2020</v>
      </c>
      <c r="I551" s="671">
        <v>11000000</v>
      </c>
      <c r="J551" s="671">
        <v>6000000</v>
      </c>
      <c r="K551" s="676">
        <v>2440000</v>
      </c>
      <c r="L551" s="69"/>
    </row>
    <row r="552" spans="1:12" ht="39.950000000000003" customHeight="1">
      <c r="A552" s="61">
        <v>541</v>
      </c>
      <c r="B552" s="61" t="s">
        <v>2123</v>
      </c>
      <c r="C552" s="239" t="s">
        <v>142</v>
      </c>
      <c r="D552" s="233" t="s">
        <v>138</v>
      </c>
      <c r="E552" s="63" t="s">
        <v>53</v>
      </c>
      <c r="F552" s="232" t="s">
        <v>2047</v>
      </c>
      <c r="G552" s="239">
        <v>2017</v>
      </c>
      <c r="H552" s="239">
        <v>2020</v>
      </c>
      <c r="I552" s="671">
        <v>21300000</v>
      </c>
      <c r="J552" s="671">
        <v>16500000</v>
      </c>
      <c r="K552" s="671">
        <v>1600000</v>
      </c>
      <c r="L552" s="69"/>
    </row>
    <row r="553" spans="1:12" ht="39.950000000000003" customHeight="1">
      <c r="A553" s="61">
        <v>542</v>
      </c>
      <c r="B553" s="61" t="s">
        <v>2123</v>
      </c>
      <c r="C553" s="239" t="s">
        <v>142</v>
      </c>
      <c r="D553" s="233" t="s">
        <v>2131</v>
      </c>
      <c r="E553" s="63" t="s">
        <v>53</v>
      </c>
      <c r="F553" s="232" t="s">
        <v>2058</v>
      </c>
      <c r="G553" s="239">
        <v>2019</v>
      </c>
      <c r="H553" s="239">
        <v>2019</v>
      </c>
      <c r="I553" s="671">
        <v>2500000</v>
      </c>
      <c r="J553" s="671">
        <v>0</v>
      </c>
      <c r="K553" s="671">
        <v>2500000</v>
      </c>
      <c r="L553" s="69"/>
    </row>
    <row r="554" spans="1:12" ht="39.950000000000003" customHeight="1">
      <c r="A554" s="61">
        <v>543</v>
      </c>
      <c r="B554" s="61" t="s">
        <v>2123</v>
      </c>
      <c r="C554" s="239" t="s">
        <v>142</v>
      </c>
      <c r="D554" s="233" t="s">
        <v>2132</v>
      </c>
      <c r="E554" s="63" t="s">
        <v>53</v>
      </c>
      <c r="F554" s="232" t="s">
        <v>2126</v>
      </c>
      <c r="G554" s="239">
        <v>2013</v>
      </c>
      <c r="H554" s="239">
        <v>2019</v>
      </c>
      <c r="I554" s="671">
        <v>1000000</v>
      </c>
      <c r="J554" s="671">
        <v>0</v>
      </c>
      <c r="K554" s="671">
        <v>1000000</v>
      </c>
      <c r="L554" s="69"/>
    </row>
    <row r="555" spans="1:12" ht="39.950000000000003" customHeight="1">
      <c r="A555" s="61">
        <v>544</v>
      </c>
      <c r="B555" s="61" t="s">
        <v>2123</v>
      </c>
      <c r="C555" s="239" t="s">
        <v>142</v>
      </c>
      <c r="D555" s="233" t="s">
        <v>2133</v>
      </c>
      <c r="E555" s="63" t="s">
        <v>53</v>
      </c>
      <c r="F555" s="232" t="s">
        <v>2094</v>
      </c>
      <c r="G555" s="239">
        <v>2019</v>
      </c>
      <c r="H555" s="239">
        <v>2019</v>
      </c>
      <c r="I555" s="671">
        <v>2933000</v>
      </c>
      <c r="J555" s="671">
        <v>0</v>
      </c>
      <c r="K555" s="671">
        <v>2933000</v>
      </c>
      <c r="L555" s="69"/>
    </row>
    <row r="556" spans="1:12" ht="39.950000000000003" customHeight="1">
      <c r="A556" s="61">
        <v>545</v>
      </c>
      <c r="B556" s="61" t="s">
        <v>2123</v>
      </c>
      <c r="C556" s="239" t="s">
        <v>142</v>
      </c>
      <c r="D556" s="233" t="s">
        <v>2134</v>
      </c>
      <c r="E556" s="63" t="s">
        <v>53</v>
      </c>
      <c r="F556" s="232" t="s">
        <v>2127</v>
      </c>
      <c r="G556" s="239">
        <v>2016</v>
      </c>
      <c r="H556" s="239">
        <v>2019</v>
      </c>
      <c r="I556" s="671">
        <v>3900000</v>
      </c>
      <c r="J556" s="671">
        <v>3890000</v>
      </c>
      <c r="K556" s="671">
        <v>10000</v>
      </c>
      <c r="L556" s="69"/>
    </row>
    <row r="557" spans="1:12" ht="39.950000000000003" customHeight="1">
      <c r="A557" s="61">
        <v>546</v>
      </c>
      <c r="B557" s="61" t="s">
        <v>2123</v>
      </c>
      <c r="C557" s="239" t="s">
        <v>142</v>
      </c>
      <c r="D557" s="233" t="s">
        <v>1949</v>
      </c>
      <c r="E557" s="63" t="s">
        <v>53</v>
      </c>
      <c r="F557" s="232" t="s">
        <v>1949</v>
      </c>
      <c r="G557" s="239">
        <v>2019</v>
      </c>
      <c r="H557" s="239">
        <v>2019</v>
      </c>
      <c r="I557" s="671">
        <v>2000</v>
      </c>
      <c r="J557" s="671">
        <v>0</v>
      </c>
      <c r="K557" s="671">
        <v>2000</v>
      </c>
      <c r="L557" s="69"/>
    </row>
    <row r="558" spans="1:12" ht="39.950000000000003" customHeight="1">
      <c r="A558" s="61">
        <v>547</v>
      </c>
      <c r="B558" s="61" t="s">
        <v>2135</v>
      </c>
      <c r="C558" s="239" t="s">
        <v>142</v>
      </c>
      <c r="D558" s="233" t="s">
        <v>2072</v>
      </c>
      <c r="E558" s="63" t="s">
        <v>53</v>
      </c>
      <c r="F558" s="232" t="s">
        <v>2136</v>
      </c>
      <c r="G558" s="239">
        <v>2007</v>
      </c>
      <c r="H558" s="239">
        <v>2020</v>
      </c>
      <c r="I558" s="671">
        <v>81135000</v>
      </c>
      <c r="J558" s="671">
        <v>35633981</v>
      </c>
      <c r="K558" s="676">
        <v>4000000</v>
      </c>
      <c r="L558" s="69"/>
    </row>
    <row r="559" spans="1:12" ht="100.5" customHeight="1">
      <c r="A559" s="61">
        <v>548</v>
      </c>
      <c r="B559" s="61" t="s">
        <v>2135</v>
      </c>
      <c r="C559" s="239" t="s">
        <v>142</v>
      </c>
      <c r="D559" s="233" t="s">
        <v>2045</v>
      </c>
      <c r="E559" s="63" t="s">
        <v>53</v>
      </c>
      <c r="F559" s="232" t="s">
        <v>2071</v>
      </c>
      <c r="G559" s="239">
        <v>2011</v>
      </c>
      <c r="H559" s="239">
        <v>2020</v>
      </c>
      <c r="I559" s="671">
        <v>19905000</v>
      </c>
      <c r="J559" s="671">
        <v>8326531</v>
      </c>
      <c r="K559" s="671">
        <v>500000</v>
      </c>
      <c r="L559" s="69"/>
    </row>
    <row r="560" spans="1:12" ht="39.950000000000003" customHeight="1">
      <c r="A560" s="61">
        <v>549</v>
      </c>
      <c r="B560" s="61" t="s">
        <v>2135</v>
      </c>
      <c r="C560" s="239" t="s">
        <v>142</v>
      </c>
      <c r="D560" s="233" t="s">
        <v>2043</v>
      </c>
      <c r="E560" s="63" t="s">
        <v>53</v>
      </c>
      <c r="F560" s="232" t="s">
        <v>2137</v>
      </c>
      <c r="G560" s="239">
        <v>2014</v>
      </c>
      <c r="H560" s="239">
        <v>2020</v>
      </c>
      <c r="I560" s="671">
        <v>19000000</v>
      </c>
      <c r="J560" s="671">
        <v>10409406</v>
      </c>
      <c r="K560" s="671">
        <v>3600000</v>
      </c>
      <c r="L560" s="69"/>
    </row>
    <row r="561" spans="1:12" ht="39.950000000000003" customHeight="1">
      <c r="A561" s="61">
        <v>550</v>
      </c>
      <c r="B561" s="61" t="s">
        <v>2135</v>
      </c>
      <c r="C561" s="239" t="s">
        <v>142</v>
      </c>
      <c r="D561" s="233" t="s">
        <v>2055</v>
      </c>
      <c r="E561" s="63" t="s">
        <v>53</v>
      </c>
      <c r="F561" s="232" t="s">
        <v>1985</v>
      </c>
      <c r="G561" s="239">
        <v>2019</v>
      </c>
      <c r="H561" s="239">
        <v>2019</v>
      </c>
      <c r="I561" s="671">
        <v>100000</v>
      </c>
      <c r="J561" s="671" t="s">
        <v>2138</v>
      </c>
      <c r="K561" s="671">
        <v>100000</v>
      </c>
      <c r="L561" s="69"/>
    </row>
    <row r="562" spans="1:12" ht="39.950000000000003" customHeight="1">
      <c r="A562" s="61">
        <v>551</v>
      </c>
      <c r="B562" s="61" t="s">
        <v>2135</v>
      </c>
      <c r="C562" s="239" t="s">
        <v>142</v>
      </c>
      <c r="D562" s="233" t="s">
        <v>138</v>
      </c>
      <c r="E562" s="63" t="s">
        <v>53</v>
      </c>
      <c r="F562" s="232" t="s">
        <v>2047</v>
      </c>
      <c r="G562" s="239">
        <v>2019</v>
      </c>
      <c r="H562" s="239">
        <v>2019</v>
      </c>
      <c r="I562" s="671">
        <v>2000000</v>
      </c>
      <c r="J562" s="671" t="s">
        <v>2138</v>
      </c>
      <c r="K562" s="671">
        <v>2000000</v>
      </c>
      <c r="L562" s="69"/>
    </row>
    <row r="563" spans="1:12" ht="39.950000000000003" customHeight="1">
      <c r="A563" s="61">
        <v>552</v>
      </c>
      <c r="B563" s="61" t="s">
        <v>2135</v>
      </c>
      <c r="C563" s="239" t="s">
        <v>142</v>
      </c>
      <c r="D563" s="233" t="s">
        <v>2048</v>
      </c>
      <c r="E563" s="63" t="s">
        <v>53</v>
      </c>
      <c r="F563" s="232" t="s">
        <v>2058</v>
      </c>
      <c r="G563" s="239">
        <v>2019</v>
      </c>
      <c r="H563" s="239">
        <v>2019</v>
      </c>
      <c r="I563" s="671">
        <v>800000</v>
      </c>
      <c r="J563" s="671" t="s">
        <v>2138</v>
      </c>
      <c r="K563" s="671">
        <v>800000</v>
      </c>
      <c r="L563" s="69"/>
    </row>
    <row r="564" spans="1:12" ht="39.950000000000003" customHeight="1">
      <c r="A564" s="61">
        <v>553</v>
      </c>
      <c r="B564" s="61" t="s">
        <v>2135</v>
      </c>
      <c r="C564" s="239" t="s">
        <v>142</v>
      </c>
      <c r="D564" s="233" t="s">
        <v>2139</v>
      </c>
      <c r="E564" s="63" t="s">
        <v>53</v>
      </c>
      <c r="F564" s="232" t="s">
        <v>2140</v>
      </c>
      <c r="G564" s="239">
        <v>2011</v>
      </c>
      <c r="H564" s="239">
        <v>2020</v>
      </c>
      <c r="I564" s="671">
        <v>9118000</v>
      </c>
      <c r="J564" s="671">
        <v>2170634</v>
      </c>
      <c r="K564" s="671">
        <v>252000</v>
      </c>
      <c r="L564" s="69"/>
    </row>
    <row r="565" spans="1:12" ht="99.75" customHeight="1">
      <c r="A565" s="61">
        <v>554</v>
      </c>
      <c r="B565" s="61" t="s">
        <v>2135</v>
      </c>
      <c r="C565" s="239" t="s">
        <v>142</v>
      </c>
      <c r="D565" s="233" t="s">
        <v>2141</v>
      </c>
      <c r="E565" s="63" t="s">
        <v>53</v>
      </c>
      <c r="F565" s="232" t="s">
        <v>2142</v>
      </c>
      <c r="G565" s="239">
        <v>2013</v>
      </c>
      <c r="H565" s="239">
        <v>2019</v>
      </c>
      <c r="I565" s="671">
        <v>170000000</v>
      </c>
      <c r="J565" s="671">
        <v>108858311</v>
      </c>
      <c r="K565" s="671">
        <v>5000000</v>
      </c>
      <c r="L565" s="69"/>
    </row>
    <row r="566" spans="1:12" ht="39.950000000000003" customHeight="1">
      <c r="A566" s="61">
        <v>555</v>
      </c>
      <c r="B566" s="61" t="s">
        <v>2135</v>
      </c>
      <c r="C566" s="239" t="s">
        <v>142</v>
      </c>
      <c r="D566" s="233" t="s">
        <v>2143</v>
      </c>
      <c r="E566" s="63" t="s">
        <v>53</v>
      </c>
      <c r="F566" s="232" t="s">
        <v>2144</v>
      </c>
      <c r="G566" s="239">
        <v>2015</v>
      </c>
      <c r="H566" s="239">
        <v>2020</v>
      </c>
      <c r="I566" s="671">
        <v>3500000</v>
      </c>
      <c r="J566" s="671">
        <v>0</v>
      </c>
      <c r="K566" s="671">
        <v>1750000</v>
      </c>
      <c r="L566" s="69"/>
    </row>
    <row r="567" spans="1:12" ht="39.950000000000003" customHeight="1">
      <c r="A567" s="61">
        <v>556</v>
      </c>
      <c r="B567" s="61" t="s">
        <v>2135</v>
      </c>
      <c r="C567" s="239" t="s">
        <v>142</v>
      </c>
      <c r="D567" s="233" t="s">
        <v>2145</v>
      </c>
      <c r="E567" s="63" t="s">
        <v>53</v>
      </c>
      <c r="F567" s="232" t="s">
        <v>2146</v>
      </c>
      <c r="G567" s="239">
        <v>2016</v>
      </c>
      <c r="H567" s="239">
        <v>2019</v>
      </c>
      <c r="I567" s="671">
        <v>2409000</v>
      </c>
      <c r="J567" s="671">
        <v>993107</v>
      </c>
      <c r="K567" s="671">
        <v>1000000</v>
      </c>
      <c r="L567" s="69"/>
    </row>
    <row r="568" spans="1:12" ht="39.950000000000003" customHeight="1">
      <c r="A568" s="61">
        <v>557</v>
      </c>
      <c r="B568" s="61" t="s">
        <v>2135</v>
      </c>
      <c r="C568" s="239" t="s">
        <v>142</v>
      </c>
      <c r="D568" s="233" t="s">
        <v>2147</v>
      </c>
      <c r="E568" s="63" t="s">
        <v>53</v>
      </c>
      <c r="F568" s="232" t="s">
        <v>2148</v>
      </c>
      <c r="G568" s="239">
        <v>2018</v>
      </c>
      <c r="H568" s="239">
        <v>2019</v>
      </c>
      <c r="I568" s="671">
        <v>884000</v>
      </c>
      <c r="J568" s="671">
        <v>329924</v>
      </c>
      <c r="K568" s="676">
        <v>500000</v>
      </c>
      <c r="L568" s="69"/>
    </row>
    <row r="569" spans="1:12" ht="39.950000000000003" customHeight="1">
      <c r="A569" s="61">
        <v>558</v>
      </c>
      <c r="B569" s="61" t="s">
        <v>2149</v>
      </c>
      <c r="C569" s="239" t="s">
        <v>142</v>
      </c>
      <c r="D569" s="233" t="s">
        <v>2150</v>
      </c>
      <c r="E569" s="63" t="s">
        <v>160</v>
      </c>
      <c r="F569" s="232"/>
      <c r="G569" s="234">
        <v>42737</v>
      </c>
      <c r="H569" s="234">
        <v>43738</v>
      </c>
      <c r="I569" s="671">
        <v>69344183</v>
      </c>
      <c r="J569" s="671">
        <v>40234709</v>
      </c>
      <c r="K569" s="671">
        <v>29109474</v>
      </c>
      <c r="L569" s="69"/>
    </row>
    <row r="570" spans="1:12" ht="39.950000000000003" customHeight="1">
      <c r="A570" s="61">
        <v>559</v>
      </c>
      <c r="B570" s="61" t="s">
        <v>2152</v>
      </c>
      <c r="C570" s="61" t="s">
        <v>142</v>
      </c>
      <c r="D570" s="635" t="s">
        <v>2153</v>
      </c>
      <c r="E570" s="63" t="s">
        <v>144</v>
      </c>
      <c r="F570" s="63" t="s">
        <v>2156</v>
      </c>
      <c r="G570" s="61">
        <v>2014</v>
      </c>
      <c r="H570" s="61">
        <v>2021</v>
      </c>
      <c r="I570" s="653">
        <v>3500000</v>
      </c>
      <c r="J570" s="653">
        <v>2472540.7000000002</v>
      </c>
      <c r="K570" s="653">
        <v>100000</v>
      </c>
      <c r="L570" s="69"/>
    </row>
    <row r="571" spans="1:12" ht="89.25" customHeight="1">
      <c r="A571" s="61">
        <v>560</v>
      </c>
      <c r="B571" s="61" t="s">
        <v>2152</v>
      </c>
      <c r="C571" s="61" t="s">
        <v>142</v>
      </c>
      <c r="D571" s="635" t="s">
        <v>2154</v>
      </c>
      <c r="E571" s="63" t="s">
        <v>144</v>
      </c>
      <c r="F571" s="63" t="s">
        <v>2157</v>
      </c>
      <c r="G571" s="61">
        <v>2011</v>
      </c>
      <c r="H571" s="61">
        <v>2021</v>
      </c>
      <c r="I571" s="653">
        <v>171152000</v>
      </c>
      <c r="J571" s="653">
        <v>80208407.510000005</v>
      </c>
      <c r="K571" s="653">
        <v>25500000</v>
      </c>
      <c r="L571" s="69"/>
    </row>
    <row r="572" spans="1:12" ht="89.25" customHeight="1">
      <c r="A572" s="61">
        <v>561</v>
      </c>
      <c r="B572" s="61" t="s">
        <v>2152</v>
      </c>
      <c r="C572" s="61" t="s">
        <v>142</v>
      </c>
      <c r="D572" s="635" t="s">
        <v>2155</v>
      </c>
      <c r="E572" s="63" t="s">
        <v>144</v>
      </c>
      <c r="F572" s="63" t="s">
        <v>2158</v>
      </c>
      <c r="G572" s="61">
        <v>2011</v>
      </c>
      <c r="H572" s="61">
        <v>2021</v>
      </c>
      <c r="I572" s="653">
        <v>3750000</v>
      </c>
      <c r="J572" s="653">
        <v>433709</v>
      </c>
      <c r="K572" s="653">
        <v>1000000</v>
      </c>
      <c r="L572" s="69"/>
    </row>
    <row r="573" spans="1:12" ht="89.25" customHeight="1">
      <c r="A573" s="61">
        <v>562</v>
      </c>
      <c r="B573" s="61" t="s">
        <v>2152</v>
      </c>
      <c r="C573" s="61" t="s">
        <v>142</v>
      </c>
      <c r="D573" s="635" t="s">
        <v>138</v>
      </c>
      <c r="E573" s="63" t="s">
        <v>144</v>
      </c>
      <c r="F573" s="63" t="s">
        <v>2159</v>
      </c>
      <c r="G573" s="61">
        <v>2019</v>
      </c>
      <c r="H573" s="61">
        <v>2019</v>
      </c>
      <c r="I573" s="653">
        <v>4200000</v>
      </c>
      <c r="J573" s="653">
        <v>0</v>
      </c>
      <c r="K573" s="653">
        <v>4200000</v>
      </c>
      <c r="L573" s="69"/>
    </row>
    <row r="574" spans="1:12" ht="89.25" customHeight="1">
      <c r="A574" s="61">
        <v>563</v>
      </c>
      <c r="B574" s="61" t="s">
        <v>2152</v>
      </c>
      <c r="C574" s="61" t="s">
        <v>142</v>
      </c>
      <c r="D574" s="635" t="s">
        <v>2048</v>
      </c>
      <c r="E574" s="63" t="s">
        <v>144</v>
      </c>
      <c r="F574" s="63" t="s">
        <v>2058</v>
      </c>
      <c r="G574" s="61">
        <v>2019</v>
      </c>
      <c r="H574" s="61">
        <v>2019</v>
      </c>
      <c r="I574" s="653">
        <v>700000</v>
      </c>
      <c r="J574" s="653">
        <v>0</v>
      </c>
      <c r="K574" s="653">
        <v>700000</v>
      </c>
      <c r="L574" s="69"/>
    </row>
    <row r="575" spans="1:12" ht="89.25" customHeight="1">
      <c r="A575" s="61">
        <v>564</v>
      </c>
      <c r="B575" s="61" t="s">
        <v>2152</v>
      </c>
      <c r="C575" s="61" t="s">
        <v>142</v>
      </c>
      <c r="D575" s="635" t="s">
        <v>2067</v>
      </c>
      <c r="E575" s="63" t="s">
        <v>144</v>
      </c>
      <c r="F575" s="63" t="s">
        <v>2160</v>
      </c>
      <c r="G575" s="61">
        <v>2017</v>
      </c>
      <c r="H575" s="61">
        <v>2019</v>
      </c>
      <c r="I575" s="653">
        <v>7777000</v>
      </c>
      <c r="J575" s="653">
        <v>0</v>
      </c>
      <c r="K575" s="653">
        <v>2500000</v>
      </c>
      <c r="L575" s="69"/>
    </row>
    <row r="576" spans="1:12" ht="89.25" customHeight="1">
      <c r="A576" s="61">
        <v>565</v>
      </c>
      <c r="B576" s="61" t="s">
        <v>2174</v>
      </c>
      <c r="C576" s="61" t="s">
        <v>142</v>
      </c>
      <c r="D576" s="64" t="s">
        <v>2166</v>
      </c>
      <c r="E576" s="342" t="s">
        <v>49</v>
      </c>
      <c r="F576" s="636" t="s">
        <v>2161</v>
      </c>
      <c r="G576" s="61">
        <v>2019</v>
      </c>
      <c r="H576" s="61">
        <v>2019</v>
      </c>
      <c r="I576" s="653">
        <v>10398000</v>
      </c>
      <c r="J576" s="653">
        <v>0</v>
      </c>
      <c r="K576" s="653">
        <v>10398000</v>
      </c>
      <c r="L576" s="69"/>
    </row>
    <row r="577" spans="1:14" ht="39.950000000000003" customHeight="1">
      <c r="A577" s="61">
        <v>566</v>
      </c>
      <c r="B577" s="61" t="s">
        <v>2174</v>
      </c>
      <c r="C577" s="61" t="s">
        <v>142</v>
      </c>
      <c r="D577" s="64" t="s">
        <v>2131</v>
      </c>
      <c r="E577" s="342" t="s">
        <v>49</v>
      </c>
      <c r="F577" s="63" t="s">
        <v>2162</v>
      </c>
      <c r="G577" s="61">
        <v>2019</v>
      </c>
      <c r="H577" s="61">
        <v>2019</v>
      </c>
      <c r="I577" s="653">
        <v>3500000</v>
      </c>
      <c r="J577" s="653">
        <v>0</v>
      </c>
      <c r="K577" s="653">
        <v>3500000</v>
      </c>
      <c r="L577" s="69"/>
      <c r="N577" t="s">
        <v>969</v>
      </c>
    </row>
    <row r="578" spans="1:14" ht="39.950000000000003" customHeight="1">
      <c r="A578" s="61">
        <v>567</v>
      </c>
      <c r="B578" s="61" t="s">
        <v>2174</v>
      </c>
      <c r="C578" s="61" t="s">
        <v>142</v>
      </c>
      <c r="D578" s="64" t="s">
        <v>2167</v>
      </c>
      <c r="E578" s="342" t="s">
        <v>49</v>
      </c>
      <c r="F578" s="63" t="s">
        <v>136</v>
      </c>
      <c r="G578" s="61">
        <v>2019</v>
      </c>
      <c r="H578" s="61">
        <v>2019</v>
      </c>
      <c r="I578" s="653">
        <v>500000</v>
      </c>
      <c r="J578" s="653">
        <v>0</v>
      </c>
      <c r="K578" s="653">
        <v>500000</v>
      </c>
      <c r="L578" s="69"/>
      <c r="N578" t="s">
        <v>969</v>
      </c>
    </row>
    <row r="579" spans="1:14" ht="39.950000000000003" customHeight="1">
      <c r="A579" s="61">
        <v>568</v>
      </c>
      <c r="B579" s="61" t="s">
        <v>2174</v>
      </c>
      <c r="C579" s="61" t="s">
        <v>142</v>
      </c>
      <c r="D579" s="64" t="s">
        <v>2041</v>
      </c>
      <c r="E579" s="342" t="s">
        <v>49</v>
      </c>
      <c r="F579" s="63" t="s">
        <v>1985</v>
      </c>
      <c r="G579" s="61">
        <v>2019</v>
      </c>
      <c r="H579" s="61">
        <v>2019</v>
      </c>
      <c r="I579" s="653">
        <v>100000</v>
      </c>
      <c r="J579" s="653">
        <v>0</v>
      </c>
      <c r="K579" s="653">
        <v>100000</v>
      </c>
      <c r="L579" s="69"/>
      <c r="N579" t="s">
        <v>969</v>
      </c>
    </row>
    <row r="580" spans="1:14" ht="39.950000000000003" customHeight="1">
      <c r="A580" s="61">
        <v>569</v>
      </c>
      <c r="B580" s="61" t="s">
        <v>2174</v>
      </c>
      <c r="C580" s="61" t="s">
        <v>142</v>
      </c>
      <c r="D580" s="64" t="s">
        <v>2168</v>
      </c>
      <c r="E580" s="342" t="s">
        <v>49</v>
      </c>
      <c r="F580" s="63" t="s">
        <v>2163</v>
      </c>
      <c r="G580" s="61">
        <v>1997</v>
      </c>
      <c r="H580" s="61">
        <v>2021</v>
      </c>
      <c r="I580" s="653">
        <v>50000000</v>
      </c>
      <c r="J580" s="653">
        <v>0</v>
      </c>
      <c r="K580" s="653">
        <v>2000</v>
      </c>
      <c r="L580" s="69"/>
      <c r="N580" t="s">
        <v>969</v>
      </c>
    </row>
    <row r="581" spans="1:14" ht="102.75" customHeight="1">
      <c r="A581" s="61">
        <v>570</v>
      </c>
      <c r="B581" s="61" t="s">
        <v>2174</v>
      </c>
      <c r="C581" s="61" t="s">
        <v>142</v>
      </c>
      <c r="D581" s="64" t="s">
        <v>2169</v>
      </c>
      <c r="E581" s="342" t="s">
        <v>49</v>
      </c>
      <c r="F581" s="63" t="s">
        <v>2164</v>
      </c>
      <c r="G581" s="61">
        <v>2000</v>
      </c>
      <c r="H581" s="61">
        <v>2021</v>
      </c>
      <c r="I581" s="653">
        <v>28588000</v>
      </c>
      <c r="J581" s="653">
        <v>19588000</v>
      </c>
      <c r="K581" s="653">
        <v>3000000</v>
      </c>
      <c r="L581" s="69"/>
      <c r="N581" t="s">
        <v>978</v>
      </c>
    </row>
    <row r="582" spans="1:14" ht="39.950000000000003" customHeight="1">
      <c r="A582" s="61">
        <v>571</v>
      </c>
      <c r="B582" s="61" t="s">
        <v>2174</v>
      </c>
      <c r="C582" s="61" t="s">
        <v>142</v>
      </c>
      <c r="D582" s="64" t="s">
        <v>2170</v>
      </c>
      <c r="E582" s="342" t="s">
        <v>49</v>
      </c>
      <c r="F582" s="63" t="s">
        <v>2072</v>
      </c>
      <c r="G582" s="61">
        <v>2008</v>
      </c>
      <c r="H582" s="61">
        <v>2021</v>
      </c>
      <c r="I582" s="653"/>
      <c r="J582" s="653">
        <v>42297000</v>
      </c>
      <c r="K582" s="653">
        <v>2000000</v>
      </c>
      <c r="L582" s="69"/>
      <c r="N582" t="s">
        <v>978</v>
      </c>
    </row>
    <row r="583" spans="1:14" ht="39.950000000000003" customHeight="1">
      <c r="A583" s="61">
        <v>572</v>
      </c>
      <c r="B583" s="61" t="s">
        <v>2174</v>
      </c>
      <c r="C583" s="61" t="s">
        <v>142</v>
      </c>
      <c r="D583" s="64" t="s">
        <v>2171</v>
      </c>
      <c r="E583" s="342" t="s">
        <v>49</v>
      </c>
      <c r="F583" s="63" t="s">
        <v>2115</v>
      </c>
      <c r="G583" s="61">
        <v>2019</v>
      </c>
      <c r="H583" s="61">
        <v>2021</v>
      </c>
      <c r="I583" s="653">
        <v>1500000</v>
      </c>
      <c r="J583" s="653">
        <v>0</v>
      </c>
      <c r="K583" s="653">
        <v>80000</v>
      </c>
      <c r="L583" s="69"/>
      <c r="N583" t="s">
        <v>978</v>
      </c>
    </row>
    <row r="584" spans="1:14" ht="81" customHeight="1">
      <c r="A584" s="61">
        <v>573</v>
      </c>
      <c r="B584" s="61" t="s">
        <v>2174</v>
      </c>
      <c r="C584" s="61" t="s">
        <v>142</v>
      </c>
      <c r="D584" s="64" t="s">
        <v>2172</v>
      </c>
      <c r="E584" s="342" t="s">
        <v>49</v>
      </c>
      <c r="F584" s="63" t="s">
        <v>2165</v>
      </c>
      <c r="G584" s="61">
        <v>2018</v>
      </c>
      <c r="H584" s="61">
        <v>2020</v>
      </c>
      <c r="I584" s="653">
        <v>17000000</v>
      </c>
      <c r="J584" s="653">
        <v>12000</v>
      </c>
      <c r="K584" s="653">
        <v>10000</v>
      </c>
      <c r="L584" s="69"/>
      <c r="N584" t="s">
        <v>978</v>
      </c>
    </row>
    <row r="585" spans="1:14" ht="39.950000000000003" customHeight="1">
      <c r="A585" s="61">
        <v>574</v>
      </c>
      <c r="B585" s="61" t="s">
        <v>2174</v>
      </c>
      <c r="C585" s="61" t="s">
        <v>142</v>
      </c>
      <c r="D585" s="64" t="s">
        <v>2173</v>
      </c>
      <c r="E585" s="63" t="s">
        <v>633</v>
      </c>
      <c r="F585" s="63" t="s">
        <v>2115</v>
      </c>
      <c r="G585" s="61">
        <v>2017</v>
      </c>
      <c r="H585" s="61">
        <v>2019</v>
      </c>
      <c r="I585" s="653">
        <v>6130000</v>
      </c>
      <c r="J585" s="653">
        <v>4130000</v>
      </c>
      <c r="K585" s="653">
        <v>2000000</v>
      </c>
      <c r="L585" s="69"/>
      <c r="N585" t="s">
        <v>978</v>
      </c>
    </row>
    <row r="586" spans="1:14" ht="39.950000000000003" customHeight="1">
      <c r="A586" s="61">
        <v>575</v>
      </c>
      <c r="B586" s="61" t="s">
        <v>2194</v>
      </c>
      <c r="C586" s="63" t="s">
        <v>142</v>
      </c>
      <c r="D586" s="357" t="s">
        <v>2055</v>
      </c>
      <c r="E586" s="303" t="s">
        <v>456</v>
      </c>
      <c r="F586" s="237" t="s">
        <v>1985</v>
      </c>
      <c r="G586" s="232">
        <v>2019</v>
      </c>
      <c r="H586" s="232">
        <v>2019</v>
      </c>
      <c r="I586" s="677">
        <v>105000</v>
      </c>
      <c r="J586" s="677">
        <v>0</v>
      </c>
      <c r="K586" s="677">
        <v>105000</v>
      </c>
      <c r="L586" s="69"/>
      <c r="N586" t="s">
        <v>978</v>
      </c>
    </row>
    <row r="587" spans="1:14" ht="114" customHeight="1">
      <c r="A587" s="61">
        <v>576</v>
      </c>
      <c r="B587" s="61" t="s">
        <v>2194</v>
      </c>
      <c r="C587" s="63" t="s">
        <v>142</v>
      </c>
      <c r="D587" s="357" t="s">
        <v>2045</v>
      </c>
      <c r="E587" s="63" t="s">
        <v>900</v>
      </c>
      <c r="F587" s="63" t="s">
        <v>2175</v>
      </c>
      <c r="G587" s="232">
        <v>1988</v>
      </c>
      <c r="H587" s="232">
        <v>2020</v>
      </c>
      <c r="I587" s="677">
        <v>57172000</v>
      </c>
      <c r="J587" s="677">
        <v>48272000</v>
      </c>
      <c r="K587" s="677">
        <v>1900000</v>
      </c>
      <c r="L587" s="69"/>
      <c r="N587" t="s">
        <v>978</v>
      </c>
    </row>
    <row r="588" spans="1:14" ht="39.950000000000003" customHeight="1">
      <c r="A588" s="61">
        <v>577</v>
      </c>
      <c r="B588" s="61" t="s">
        <v>2194</v>
      </c>
      <c r="C588" s="63" t="s">
        <v>142</v>
      </c>
      <c r="D588" s="357" t="s">
        <v>2072</v>
      </c>
      <c r="E588" s="63" t="s">
        <v>900</v>
      </c>
      <c r="F588" s="63" t="s">
        <v>2176</v>
      </c>
      <c r="G588" s="232">
        <v>2006</v>
      </c>
      <c r="H588" s="232">
        <v>2019</v>
      </c>
      <c r="I588" s="677">
        <v>120244000</v>
      </c>
      <c r="J588" s="677">
        <v>105744000</v>
      </c>
      <c r="K588" s="677">
        <v>7610000</v>
      </c>
      <c r="L588" s="69"/>
      <c r="N588" t="s">
        <v>978</v>
      </c>
    </row>
    <row r="589" spans="1:14" ht="39.950000000000003" customHeight="1">
      <c r="A589" s="61">
        <v>578</v>
      </c>
      <c r="B589" s="61" t="s">
        <v>2194</v>
      </c>
      <c r="C589" s="63" t="s">
        <v>142</v>
      </c>
      <c r="D589" s="357" t="s">
        <v>2208</v>
      </c>
      <c r="E589" s="63" t="s">
        <v>160</v>
      </c>
      <c r="F589" s="63" t="s">
        <v>2177</v>
      </c>
      <c r="G589" s="232">
        <v>2016</v>
      </c>
      <c r="H589" s="232">
        <v>2020</v>
      </c>
      <c r="I589" s="677">
        <v>42000000</v>
      </c>
      <c r="J589" s="677">
        <v>30000000</v>
      </c>
      <c r="K589" s="677">
        <v>13027000</v>
      </c>
      <c r="L589" s="69"/>
      <c r="N589" t="s">
        <v>969</v>
      </c>
    </row>
    <row r="590" spans="1:14" ht="39.950000000000003" customHeight="1">
      <c r="A590" s="61">
        <v>579</v>
      </c>
      <c r="B590" s="61" t="s">
        <v>2194</v>
      </c>
      <c r="C590" s="63" t="s">
        <v>142</v>
      </c>
      <c r="D590" s="357" t="s">
        <v>2209</v>
      </c>
      <c r="E590" s="342" t="s">
        <v>49</v>
      </c>
      <c r="F590" s="63" t="s">
        <v>2178</v>
      </c>
      <c r="G590" s="232">
        <v>2018</v>
      </c>
      <c r="H590" s="232">
        <v>2021</v>
      </c>
      <c r="I590" s="654">
        <v>2000000</v>
      </c>
      <c r="J590" s="654">
        <v>0</v>
      </c>
      <c r="K590" s="654">
        <v>0</v>
      </c>
      <c r="L590" s="69"/>
      <c r="N590" t="s">
        <v>978</v>
      </c>
    </row>
    <row r="591" spans="1:14" ht="39.950000000000003" customHeight="1">
      <c r="A591" s="61">
        <v>580</v>
      </c>
      <c r="B591" s="61" t="s">
        <v>2194</v>
      </c>
      <c r="C591" s="63" t="s">
        <v>142</v>
      </c>
      <c r="D591" s="357" t="s">
        <v>2210</v>
      </c>
      <c r="E591" s="342" t="s">
        <v>49</v>
      </c>
      <c r="F591" s="63" t="s">
        <v>2179</v>
      </c>
      <c r="G591" s="232">
        <v>2018</v>
      </c>
      <c r="H591" s="232">
        <v>2021</v>
      </c>
      <c r="I591" s="654">
        <v>2000000</v>
      </c>
      <c r="J591" s="654">
        <v>0</v>
      </c>
      <c r="K591" s="654">
        <v>0</v>
      </c>
      <c r="L591" s="69"/>
      <c r="N591" t="s">
        <v>978</v>
      </c>
    </row>
    <row r="592" spans="1:14" ht="39.950000000000003" customHeight="1">
      <c r="A592" s="61">
        <v>581</v>
      </c>
      <c r="B592" s="61" t="s">
        <v>2194</v>
      </c>
      <c r="C592" s="63" t="s">
        <v>142</v>
      </c>
      <c r="D592" s="357" t="s">
        <v>2211</v>
      </c>
      <c r="E592" s="342" t="s">
        <v>49</v>
      </c>
      <c r="F592" s="63" t="s">
        <v>2180</v>
      </c>
      <c r="G592" s="232">
        <v>2017</v>
      </c>
      <c r="H592" s="232">
        <v>2019</v>
      </c>
      <c r="I592" s="654">
        <v>14000000</v>
      </c>
      <c r="J592" s="654">
        <v>0</v>
      </c>
      <c r="K592" s="654">
        <v>2000</v>
      </c>
      <c r="L592" s="69"/>
      <c r="N592" t="s">
        <v>978</v>
      </c>
    </row>
    <row r="593" spans="1:14" ht="39.950000000000003" customHeight="1">
      <c r="A593" s="61">
        <v>582</v>
      </c>
      <c r="B593" s="61" t="s">
        <v>2194</v>
      </c>
      <c r="C593" s="63" t="s">
        <v>142</v>
      </c>
      <c r="D593" s="357" t="s">
        <v>2212</v>
      </c>
      <c r="E593" s="342" t="s">
        <v>49</v>
      </c>
      <c r="F593" s="63" t="s">
        <v>2181</v>
      </c>
      <c r="G593" s="356">
        <v>2017</v>
      </c>
      <c r="H593" s="356">
        <v>2019</v>
      </c>
      <c r="I593" s="654">
        <v>5000000</v>
      </c>
      <c r="J593" s="654">
        <v>0</v>
      </c>
      <c r="K593" s="654">
        <v>2000</v>
      </c>
      <c r="L593" s="69"/>
      <c r="N593" t="s">
        <v>969</v>
      </c>
    </row>
    <row r="594" spans="1:14" ht="39.950000000000003" customHeight="1">
      <c r="A594" s="61">
        <v>583</v>
      </c>
      <c r="B594" s="61" t="s">
        <v>2194</v>
      </c>
      <c r="C594" s="63" t="s">
        <v>142</v>
      </c>
      <c r="D594" s="357" t="s">
        <v>2213</v>
      </c>
      <c r="E594" s="342" t="s">
        <v>49</v>
      </c>
      <c r="F594" s="63" t="s">
        <v>2182</v>
      </c>
      <c r="G594" s="356">
        <v>2017</v>
      </c>
      <c r="H594" s="356">
        <v>2019</v>
      </c>
      <c r="I594" s="654">
        <v>9500000</v>
      </c>
      <c r="J594" s="654">
        <v>0</v>
      </c>
      <c r="K594" s="654">
        <v>2000</v>
      </c>
      <c r="L594" s="69"/>
      <c r="N594" t="s">
        <v>969</v>
      </c>
    </row>
    <row r="595" spans="1:14" ht="84" customHeight="1">
      <c r="A595" s="61">
        <v>584</v>
      </c>
      <c r="B595" s="61" t="s">
        <v>2194</v>
      </c>
      <c r="C595" s="63" t="s">
        <v>142</v>
      </c>
      <c r="D595" s="359" t="s">
        <v>2183</v>
      </c>
      <c r="E595" s="63" t="s">
        <v>900</v>
      </c>
      <c r="F595" s="63" t="s">
        <v>2184</v>
      </c>
      <c r="G595" s="358">
        <v>2019</v>
      </c>
      <c r="H595" s="358">
        <v>2019</v>
      </c>
      <c r="I595" s="655">
        <v>4100000</v>
      </c>
      <c r="J595" s="655">
        <v>0</v>
      </c>
      <c r="K595" s="655">
        <v>4100000</v>
      </c>
      <c r="L595" s="69"/>
      <c r="N595" t="s">
        <v>978</v>
      </c>
    </row>
    <row r="596" spans="1:14" ht="39.950000000000003" customHeight="1">
      <c r="A596" s="61">
        <v>585</v>
      </c>
      <c r="B596" s="61" t="s">
        <v>2194</v>
      </c>
      <c r="C596" s="63" t="s">
        <v>142</v>
      </c>
      <c r="D596" s="359" t="s">
        <v>2195</v>
      </c>
      <c r="E596" s="63" t="s">
        <v>900</v>
      </c>
      <c r="F596" s="63" t="s">
        <v>2185</v>
      </c>
      <c r="G596" s="358">
        <v>2019</v>
      </c>
      <c r="H596" s="358">
        <v>2019</v>
      </c>
      <c r="I596" s="655">
        <v>6500000</v>
      </c>
      <c r="J596" s="655">
        <v>0</v>
      </c>
      <c r="K596" s="655">
        <v>6500000</v>
      </c>
      <c r="L596" s="69"/>
      <c r="N596" t="s">
        <v>978</v>
      </c>
    </row>
    <row r="597" spans="1:14" ht="39.950000000000003" customHeight="1">
      <c r="A597" s="61">
        <v>586</v>
      </c>
      <c r="B597" s="61" t="s">
        <v>2194</v>
      </c>
      <c r="C597" s="63" t="s">
        <v>142</v>
      </c>
      <c r="D597" s="357" t="s">
        <v>2196</v>
      </c>
      <c r="E597" s="63" t="s">
        <v>900</v>
      </c>
      <c r="F597" s="63" t="s">
        <v>2115</v>
      </c>
      <c r="G597" s="356">
        <v>2011</v>
      </c>
      <c r="H597" s="356">
        <v>2021</v>
      </c>
      <c r="I597" s="654">
        <v>32550000</v>
      </c>
      <c r="J597" s="654">
        <v>22250000</v>
      </c>
      <c r="K597" s="654">
        <v>3300000</v>
      </c>
      <c r="L597" s="69"/>
      <c r="N597" t="s">
        <v>978</v>
      </c>
    </row>
    <row r="598" spans="1:14" ht="39.950000000000003" customHeight="1">
      <c r="A598" s="61">
        <v>587</v>
      </c>
      <c r="B598" s="61" t="s">
        <v>2194</v>
      </c>
      <c r="C598" s="63" t="s">
        <v>142</v>
      </c>
      <c r="D598" s="357" t="s">
        <v>2197</v>
      </c>
      <c r="E598" s="342" t="s">
        <v>49</v>
      </c>
      <c r="F598" s="63" t="s">
        <v>2115</v>
      </c>
      <c r="G598" s="356">
        <v>2013</v>
      </c>
      <c r="H598" s="356">
        <v>2021</v>
      </c>
      <c r="I598" s="654">
        <v>7853000</v>
      </c>
      <c r="J598" s="654">
        <v>4854000</v>
      </c>
      <c r="K598" s="654">
        <v>1000000</v>
      </c>
      <c r="L598" s="69"/>
      <c r="N598" t="s">
        <v>978</v>
      </c>
    </row>
    <row r="599" spans="1:14" ht="39.950000000000003" customHeight="1">
      <c r="A599" s="61">
        <v>588</v>
      </c>
      <c r="B599" s="61" t="s">
        <v>2194</v>
      </c>
      <c r="C599" s="63" t="s">
        <v>142</v>
      </c>
      <c r="D599" s="357" t="s">
        <v>2198</v>
      </c>
      <c r="E599" s="63" t="s">
        <v>160</v>
      </c>
      <c r="F599" s="63" t="s">
        <v>2115</v>
      </c>
      <c r="G599" s="356">
        <v>2017</v>
      </c>
      <c r="H599" s="356">
        <v>2021</v>
      </c>
      <c r="I599" s="654">
        <v>2550000</v>
      </c>
      <c r="J599" s="654">
        <v>1650000</v>
      </c>
      <c r="K599" s="654">
        <v>300000</v>
      </c>
      <c r="L599" s="69"/>
      <c r="N599" t="s">
        <v>978</v>
      </c>
    </row>
    <row r="600" spans="1:14" ht="39.950000000000003" customHeight="1">
      <c r="A600" s="61">
        <v>589</v>
      </c>
      <c r="B600" s="61" t="s">
        <v>2194</v>
      </c>
      <c r="C600" s="63" t="s">
        <v>142</v>
      </c>
      <c r="D600" s="357" t="s">
        <v>2199</v>
      </c>
      <c r="E600" s="63" t="s">
        <v>900</v>
      </c>
      <c r="F600" s="63" t="s">
        <v>136</v>
      </c>
      <c r="G600" s="356">
        <v>2019</v>
      </c>
      <c r="H600" s="356">
        <v>2019</v>
      </c>
      <c r="I600" s="654">
        <v>300000</v>
      </c>
      <c r="J600" s="654">
        <v>0</v>
      </c>
      <c r="K600" s="654">
        <v>300000</v>
      </c>
      <c r="L600" s="69"/>
      <c r="N600" t="s">
        <v>969</v>
      </c>
    </row>
    <row r="601" spans="1:14" ht="39.950000000000003" customHeight="1">
      <c r="A601" s="61">
        <v>590</v>
      </c>
      <c r="B601" s="61" t="s">
        <v>2295</v>
      </c>
      <c r="C601" s="61" t="s">
        <v>142</v>
      </c>
      <c r="D601" s="64" t="s">
        <v>2307</v>
      </c>
      <c r="E601" s="322" t="s">
        <v>276</v>
      </c>
      <c r="F601" s="63" t="s">
        <v>2296</v>
      </c>
      <c r="G601" s="61">
        <v>2019</v>
      </c>
      <c r="H601" s="61">
        <v>2020</v>
      </c>
      <c r="I601" s="653">
        <v>2000000</v>
      </c>
      <c r="J601" s="653">
        <v>0</v>
      </c>
      <c r="K601" s="653">
        <v>1000000</v>
      </c>
      <c r="L601" s="69"/>
      <c r="N601" t="s">
        <v>978</v>
      </c>
    </row>
    <row r="602" spans="1:14" ht="78.75" customHeight="1">
      <c r="A602" s="61">
        <v>591</v>
      </c>
      <c r="B602" s="61" t="s">
        <v>2295</v>
      </c>
      <c r="C602" s="61" t="s">
        <v>142</v>
      </c>
      <c r="D602" s="64" t="s">
        <v>2072</v>
      </c>
      <c r="E602" s="63" t="s">
        <v>900</v>
      </c>
      <c r="F602" s="63" t="s">
        <v>2297</v>
      </c>
      <c r="G602" s="61">
        <v>2019</v>
      </c>
      <c r="H602" s="61">
        <v>2021</v>
      </c>
      <c r="I602" s="653">
        <v>21000000</v>
      </c>
      <c r="J602" s="653">
        <v>0</v>
      </c>
      <c r="K602" s="653">
        <v>7680000</v>
      </c>
      <c r="L602" s="69"/>
      <c r="N602" t="s">
        <v>978</v>
      </c>
    </row>
    <row r="603" spans="1:14" ht="91.5" customHeight="1">
      <c r="A603" s="61">
        <v>592</v>
      </c>
      <c r="B603" s="61" t="s">
        <v>2295</v>
      </c>
      <c r="C603" s="61" t="s">
        <v>142</v>
      </c>
      <c r="D603" s="64" t="s">
        <v>2045</v>
      </c>
      <c r="E603" s="63" t="s">
        <v>900</v>
      </c>
      <c r="F603" s="63" t="s">
        <v>2298</v>
      </c>
      <c r="G603" s="61">
        <v>2019</v>
      </c>
      <c r="H603" s="61">
        <v>2021</v>
      </c>
      <c r="I603" s="653">
        <v>8000000</v>
      </c>
      <c r="J603" s="653">
        <v>0</v>
      </c>
      <c r="K603" s="653">
        <v>2998000</v>
      </c>
      <c r="L603" s="69"/>
      <c r="N603" t="s">
        <v>978</v>
      </c>
    </row>
    <row r="604" spans="1:14" ht="39.950000000000003" customHeight="1">
      <c r="A604" s="61">
        <v>593</v>
      </c>
      <c r="B604" s="61" t="s">
        <v>2295</v>
      </c>
      <c r="C604" s="61" t="s">
        <v>142</v>
      </c>
      <c r="D604" s="64" t="s">
        <v>2308</v>
      </c>
      <c r="E604" s="63" t="s">
        <v>900</v>
      </c>
      <c r="F604" s="63" t="s">
        <v>2299</v>
      </c>
      <c r="G604" s="61">
        <v>2019</v>
      </c>
      <c r="H604" s="61">
        <v>2021</v>
      </c>
      <c r="I604" s="653">
        <v>33000000</v>
      </c>
      <c r="J604" s="653">
        <v>0</v>
      </c>
      <c r="K604" s="653">
        <v>4000000</v>
      </c>
      <c r="L604" s="69"/>
      <c r="N604" t="s">
        <v>1021</v>
      </c>
    </row>
    <row r="605" spans="1:14" ht="73.5" customHeight="1">
      <c r="A605" s="61">
        <v>594</v>
      </c>
      <c r="B605" s="61" t="s">
        <v>2295</v>
      </c>
      <c r="C605" s="61" t="s">
        <v>142</v>
      </c>
      <c r="D605" s="64" t="s">
        <v>2048</v>
      </c>
      <c r="E605" s="322" t="s">
        <v>276</v>
      </c>
      <c r="F605" s="63" t="s">
        <v>2058</v>
      </c>
      <c r="G605" s="61">
        <v>2019</v>
      </c>
      <c r="H605" s="61">
        <v>2019</v>
      </c>
      <c r="I605" s="653">
        <v>2000000</v>
      </c>
      <c r="J605" s="653">
        <v>0</v>
      </c>
      <c r="K605" s="653">
        <v>2000000</v>
      </c>
      <c r="L605" s="69"/>
      <c r="N605" t="s">
        <v>1021</v>
      </c>
    </row>
    <row r="606" spans="1:14" ht="73.5" customHeight="1">
      <c r="A606" s="61">
        <v>595</v>
      </c>
      <c r="B606" s="61" t="s">
        <v>2295</v>
      </c>
      <c r="C606" s="61" t="s">
        <v>142</v>
      </c>
      <c r="D606" s="64" t="s">
        <v>138</v>
      </c>
      <c r="E606" s="322" t="s">
        <v>276</v>
      </c>
      <c r="F606" s="63" t="s">
        <v>2300</v>
      </c>
      <c r="G606" s="61">
        <v>2019</v>
      </c>
      <c r="H606" s="61">
        <v>2019</v>
      </c>
      <c r="I606" s="653">
        <v>7822000</v>
      </c>
      <c r="J606" s="653">
        <v>0</v>
      </c>
      <c r="K606" s="653">
        <v>7822000</v>
      </c>
      <c r="L606" s="69"/>
      <c r="N606" t="s">
        <v>1021</v>
      </c>
    </row>
    <row r="607" spans="1:14" ht="39.950000000000003" customHeight="1">
      <c r="A607" s="61">
        <v>596</v>
      </c>
      <c r="B607" s="61" t="s">
        <v>2295</v>
      </c>
      <c r="C607" s="61" t="s">
        <v>142</v>
      </c>
      <c r="D607" s="64" t="s">
        <v>2309</v>
      </c>
      <c r="E607" s="63" t="s">
        <v>900</v>
      </c>
      <c r="F607" s="63" t="s">
        <v>2305</v>
      </c>
      <c r="G607" s="61">
        <v>2019</v>
      </c>
      <c r="H607" s="61">
        <v>2020</v>
      </c>
      <c r="I607" s="653">
        <v>14300000</v>
      </c>
      <c r="J607" s="653">
        <v>0</v>
      </c>
      <c r="K607" s="653">
        <v>7970000</v>
      </c>
      <c r="L607" s="69"/>
      <c r="N607" t="s">
        <v>978</v>
      </c>
    </row>
    <row r="608" spans="1:14" ht="39.950000000000003" customHeight="1" thickBot="1">
      <c r="A608" s="225">
        <v>597</v>
      </c>
      <c r="B608" s="225" t="s">
        <v>2295</v>
      </c>
      <c r="C608" s="225" t="s">
        <v>142</v>
      </c>
      <c r="D608" s="261" t="s">
        <v>2093</v>
      </c>
      <c r="E608" s="626" t="s">
        <v>276</v>
      </c>
      <c r="F608" s="65" t="s">
        <v>2094</v>
      </c>
      <c r="G608" s="225">
        <v>2019</v>
      </c>
      <c r="H608" s="225">
        <v>2019</v>
      </c>
      <c r="I608" s="660">
        <v>4850000</v>
      </c>
      <c r="J608" s="660">
        <v>0</v>
      </c>
      <c r="K608" s="660">
        <v>4850000</v>
      </c>
      <c r="L608" s="69"/>
      <c r="N608" t="s">
        <v>969</v>
      </c>
    </row>
    <row r="609" spans="1:14" ht="30" customHeight="1" thickBot="1">
      <c r="A609" s="912" t="s">
        <v>31</v>
      </c>
      <c r="B609" s="913"/>
      <c r="C609" s="914"/>
      <c r="D609" s="627"/>
      <c r="E609" s="628"/>
      <c r="F609" s="622"/>
      <c r="G609" s="629"/>
      <c r="H609" s="629"/>
      <c r="I609" s="661">
        <f>SUM(I76:I608)</f>
        <v>7077728371.7650299</v>
      </c>
      <c r="J609" s="661">
        <f t="shared" ref="J609:K609" si="8">SUM(J76:J608)</f>
        <v>3283703853.4269857</v>
      </c>
      <c r="K609" s="661">
        <f t="shared" si="8"/>
        <v>1384382758.0092292</v>
      </c>
      <c r="L609" s="69"/>
    </row>
    <row r="610" spans="1:14" ht="9.9499999999999993" customHeight="1" thickBot="1">
      <c r="B610"/>
      <c r="C610"/>
      <c r="D610"/>
      <c r="E610"/>
      <c r="F610" s="571"/>
      <c r="G610"/>
      <c r="H610"/>
      <c r="I610"/>
      <c r="J610"/>
      <c r="K610"/>
    </row>
    <row r="611" spans="1:14" ht="30" customHeight="1" thickBot="1">
      <c r="A611" s="909" t="s">
        <v>261</v>
      </c>
      <c r="B611" s="910"/>
      <c r="C611" s="910"/>
      <c r="D611" s="910"/>
      <c r="E611" s="910"/>
      <c r="F611" s="910"/>
      <c r="G611" s="910"/>
      <c r="H611" s="910"/>
      <c r="I611" s="910"/>
      <c r="J611" s="910"/>
      <c r="K611" s="911"/>
      <c r="L611" s="69"/>
    </row>
    <row r="612" spans="1:14" ht="39.950000000000003" customHeight="1">
      <c r="A612" s="222">
        <v>598</v>
      </c>
      <c r="B612" s="222" t="s">
        <v>901</v>
      </c>
      <c r="C612" s="222" t="s">
        <v>261</v>
      </c>
      <c r="D612" s="256" t="s">
        <v>902</v>
      </c>
      <c r="E612" s="255" t="s">
        <v>2329</v>
      </c>
      <c r="F612" s="255" t="s">
        <v>903</v>
      </c>
      <c r="G612" s="222">
        <v>2015</v>
      </c>
      <c r="H612" s="222">
        <v>2017</v>
      </c>
      <c r="I612" s="678">
        <v>27000000</v>
      </c>
      <c r="J612" s="678">
        <v>23646663</v>
      </c>
      <c r="K612" s="678">
        <v>0</v>
      </c>
      <c r="L612" s="69"/>
      <c r="N612" t="s">
        <v>969</v>
      </c>
    </row>
    <row r="613" spans="1:14" ht="39.950000000000003" customHeight="1">
      <c r="A613" s="61">
        <v>599</v>
      </c>
      <c r="B613" s="61" t="s">
        <v>901</v>
      </c>
      <c r="C613" s="61" t="s">
        <v>261</v>
      </c>
      <c r="D613" s="64" t="s">
        <v>905</v>
      </c>
      <c r="E613" s="63" t="s">
        <v>900</v>
      </c>
      <c r="F613" s="63" t="s">
        <v>906</v>
      </c>
      <c r="G613" s="61">
        <v>2016</v>
      </c>
      <c r="H613" s="61">
        <v>2018</v>
      </c>
      <c r="I613" s="653">
        <v>37249325</v>
      </c>
      <c r="J613" s="653">
        <v>30388017.719999999</v>
      </c>
      <c r="K613" s="653">
        <v>5000000</v>
      </c>
      <c r="L613" s="69"/>
      <c r="N613" t="s">
        <v>969</v>
      </c>
    </row>
    <row r="614" spans="1:14" ht="39.950000000000003" customHeight="1">
      <c r="A614" s="61">
        <v>600</v>
      </c>
      <c r="B614" s="61" t="s">
        <v>901</v>
      </c>
      <c r="C614" s="61" t="s">
        <v>261</v>
      </c>
      <c r="D614" s="64" t="s">
        <v>908</v>
      </c>
      <c r="E614" s="63" t="s">
        <v>144</v>
      </c>
      <c r="F614" s="63" t="s">
        <v>909</v>
      </c>
      <c r="G614" s="61">
        <v>2016</v>
      </c>
      <c r="H614" s="61">
        <v>2018</v>
      </c>
      <c r="I614" s="653">
        <v>58378947</v>
      </c>
      <c r="J614" s="653">
        <v>10666535.710000001</v>
      </c>
      <c r="K614" s="653">
        <v>30000000</v>
      </c>
      <c r="L614" s="69"/>
      <c r="N614" t="s">
        <v>978</v>
      </c>
    </row>
    <row r="615" spans="1:14" ht="66.75" customHeight="1">
      <c r="A615" s="61">
        <v>601</v>
      </c>
      <c r="B615" s="61" t="s">
        <v>901</v>
      </c>
      <c r="C615" s="61" t="s">
        <v>261</v>
      </c>
      <c r="D615" s="64" t="s">
        <v>911</v>
      </c>
      <c r="E615" s="63" t="s">
        <v>160</v>
      </c>
      <c r="F615" s="63" t="s">
        <v>912</v>
      </c>
      <c r="G615" s="61">
        <v>2015</v>
      </c>
      <c r="H615" s="61">
        <v>2017</v>
      </c>
      <c r="I615" s="679">
        <v>13432881.810000001</v>
      </c>
      <c r="J615" s="653">
        <v>13432881.810000001</v>
      </c>
      <c r="K615" s="653">
        <v>0</v>
      </c>
      <c r="L615" s="69"/>
      <c r="N615" t="s">
        <v>978</v>
      </c>
    </row>
    <row r="616" spans="1:14" ht="60" customHeight="1">
      <c r="A616" s="61">
        <v>602</v>
      </c>
      <c r="B616" s="61" t="s">
        <v>901</v>
      </c>
      <c r="C616" s="61" t="s">
        <v>261</v>
      </c>
      <c r="D616" s="64" t="s">
        <v>914</v>
      </c>
      <c r="E616" s="322" t="s">
        <v>272</v>
      </c>
      <c r="F616" s="4" t="s">
        <v>915</v>
      </c>
      <c r="G616" s="61">
        <v>2012</v>
      </c>
      <c r="H616" s="61">
        <v>2020</v>
      </c>
      <c r="I616" s="653">
        <v>6000000</v>
      </c>
      <c r="J616" s="653">
        <v>100000</v>
      </c>
      <c r="K616" s="653">
        <v>2000</v>
      </c>
      <c r="L616" s="69"/>
      <c r="N616" t="s">
        <v>978</v>
      </c>
    </row>
    <row r="617" spans="1:14" ht="60" customHeight="1">
      <c r="A617" s="61">
        <v>603</v>
      </c>
      <c r="B617" s="61" t="s">
        <v>901</v>
      </c>
      <c r="C617" s="61" t="s">
        <v>261</v>
      </c>
      <c r="D617" s="64" t="s">
        <v>917</v>
      </c>
      <c r="E617" s="322" t="s">
        <v>272</v>
      </c>
      <c r="F617" s="4" t="s">
        <v>918</v>
      </c>
      <c r="G617" s="61">
        <v>2012</v>
      </c>
      <c r="H617" s="61">
        <v>2020</v>
      </c>
      <c r="I617" s="653">
        <v>9000000</v>
      </c>
      <c r="J617" s="653">
        <v>500000</v>
      </c>
      <c r="K617" s="653">
        <v>2000</v>
      </c>
      <c r="L617" s="69"/>
      <c r="N617" t="s">
        <v>978</v>
      </c>
    </row>
    <row r="618" spans="1:14" ht="60" customHeight="1">
      <c r="A618" s="61">
        <v>604</v>
      </c>
      <c r="B618" s="61" t="s">
        <v>901</v>
      </c>
      <c r="C618" s="61" t="s">
        <v>261</v>
      </c>
      <c r="D618" s="64" t="s">
        <v>919</v>
      </c>
      <c r="E618" s="63" t="s">
        <v>144</v>
      </c>
      <c r="F618" s="4" t="s">
        <v>920</v>
      </c>
      <c r="G618" s="61">
        <v>2016</v>
      </c>
      <c r="H618" s="61">
        <v>2023</v>
      </c>
      <c r="I618" s="653">
        <v>60000000</v>
      </c>
      <c r="J618" s="653">
        <v>20000</v>
      </c>
      <c r="K618" s="653">
        <v>2000</v>
      </c>
      <c r="L618" s="69"/>
      <c r="N618" t="s">
        <v>978</v>
      </c>
    </row>
    <row r="619" spans="1:14" ht="60" customHeight="1">
      <c r="A619" s="61">
        <v>605</v>
      </c>
      <c r="B619" s="61" t="s">
        <v>901</v>
      </c>
      <c r="C619" s="61" t="s">
        <v>261</v>
      </c>
      <c r="D619" s="64" t="s">
        <v>921</v>
      </c>
      <c r="E619" s="63" t="s">
        <v>160</v>
      </c>
      <c r="F619" s="4" t="s">
        <v>922</v>
      </c>
      <c r="G619" s="61">
        <v>2016</v>
      </c>
      <c r="H619" s="61">
        <v>2021</v>
      </c>
      <c r="I619" s="653">
        <v>47000000</v>
      </c>
      <c r="J619" s="653">
        <v>2000</v>
      </c>
      <c r="K619" s="653">
        <v>5000000</v>
      </c>
      <c r="L619" s="69"/>
      <c r="N619" t="s">
        <v>978</v>
      </c>
    </row>
    <row r="620" spans="1:14" ht="60" customHeight="1">
      <c r="A620" s="61">
        <v>606</v>
      </c>
      <c r="B620" s="61" t="s">
        <v>901</v>
      </c>
      <c r="C620" s="61" t="s">
        <v>261</v>
      </c>
      <c r="D620" s="64" t="s">
        <v>923</v>
      </c>
      <c r="E620" s="63" t="s">
        <v>2329</v>
      </c>
      <c r="F620" s="4" t="s">
        <v>924</v>
      </c>
      <c r="G620" s="61">
        <v>2016</v>
      </c>
      <c r="H620" s="61">
        <v>2021</v>
      </c>
      <c r="I620" s="653">
        <v>20000000</v>
      </c>
      <c r="J620" s="653">
        <v>2000</v>
      </c>
      <c r="K620" s="653">
        <v>2000</v>
      </c>
      <c r="L620" s="69"/>
      <c r="N620" t="s">
        <v>978</v>
      </c>
    </row>
    <row r="621" spans="1:14" ht="60" customHeight="1">
      <c r="A621" s="61">
        <v>607</v>
      </c>
      <c r="B621" s="61" t="s">
        <v>901</v>
      </c>
      <c r="C621" s="61" t="s">
        <v>261</v>
      </c>
      <c r="D621" s="64" t="s">
        <v>925</v>
      </c>
      <c r="E621" s="63" t="s">
        <v>900</v>
      </c>
      <c r="F621" s="4" t="s">
        <v>926</v>
      </c>
      <c r="G621" s="61">
        <v>2016</v>
      </c>
      <c r="H621" s="61">
        <v>2021</v>
      </c>
      <c r="I621" s="653">
        <v>30000000</v>
      </c>
      <c r="J621" s="653">
        <v>2000</v>
      </c>
      <c r="K621" s="653">
        <v>2000</v>
      </c>
      <c r="L621" s="69"/>
      <c r="N621" t="s">
        <v>978</v>
      </c>
    </row>
    <row r="622" spans="1:14" ht="60" customHeight="1">
      <c r="A622" s="61">
        <v>608</v>
      </c>
      <c r="B622" s="61" t="s">
        <v>901</v>
      </c>
      <c r="C622" s="61" t="s">
        <v>261</v>
      </c>
      <c r="D622" s="64" t="s">
        <v>927</v>
      </c>
      <c r="E622" s="61" t="s">
        <v>129</v>
      </c>
      <c r="F622" s="4" t="s">
        <v>928</v>
      </c>
      <c r="G622" s="61">
        <v>2017</v>
      </c>
      <c r="H622" s="61">
        <v>2021</v>
      </c>
      <c r="I622" s="653">
        <v>70000000</v>
      </c>
      <c r="J622" s="653">
        <v>100000</v>
      </c>
      <c r="K622" s="653">
        <v>1000000</v>
      </c>
      <c r="L622" s="69"/>
      <c r="N622" t="s">
        <v>978</v>
      </c>
    </row>
    <row r="623" spans="1:14" ht="60" customHeight="1">
      <c r="A623" s="61">
        <v>609</v>
      </c>
      <c r="B623" s="61" t="s">
        <v>901</v>
      </c>
      <c r="C623" s="61" t="s">
        <v>261</v>
      </c>
      <c r="D623" s="64" t="s">
        <v>929</v>
      </c>
      <c r="E623" s="237" t="s">
        <v>2324</v>
      </c>
      <c r="F623" s="4" t="s">
        <v>930</v>
      </c>
      <c r="G623" s="61">
        <v>2014</v>
      </c>
      <c r="H623" s="61">
        <v>2018</v>
      </c>
      <c r="I623" s="653">
        <v>8200000</v>
      </c>
      <c r="J623" s="653">
        <v>2000</v>
      </c>
      <c r="K623" s="653">
        <v>2000</v>
      </c>
      <c r="L623" s="69"/>
      <c r="N623" t="s">
        <v>969</v>
      </c>
    </row>
    <row r="624" spans="1:14" ht="60" customHeight="1">
      <c r="A624" s="61">
        <v>610</v>
      </c>
      <c r="B624" s="61" t="s">
        <v>901</v>
      </c>
      <c r="C624" s="61" t="s">
        <v>261</v>
      </c>
      <c r="D624" s="64" t="s">
        <v>931</v>
      </c>
      <c r="E624" s="342" t="s">
        <v>52</v>
      </c>
      <c r="F624" s="4" t="s">
        <v>932</v>
      </c>
      <c r="G624" s="61">
        <v>2017</v>
      </c>
      <c r="H624" s="61">
        <v>2020</v>
      </c>
      <c r="I624" s="653">
        <v>35000000</v>
      </c>
      <c r="J624" s="653">
        <v>2000</v>
      </c>
      <c r="K624" s="653">
        <v>2000000</v>
      </c>
      <c r="L624" s="69"/>
      <c r="N624" t="s">
        <v>978</v>
      </c>
    </row>
    <row r="625" spans="1:13" ht="60" customHeight="1">
      <c r="A625" s="61">
        <v>611</v>
      </c>
      <c r="B625" s="61" t="s">
        <v>901</v>
      </c>
      <c r="C625" s="61" t="s">
        <v>261</v>
      </c>
      <c r="D625" s="64" t="s">
        <v>933</v>
      </c>
      <c r="E625" s="61" t="s">
        <v>127</v>
      </c>
      <c r="F625" s="4" t="s">
        <v>934</v>
      </c>
      <c r="G625" s="61">
        <v>2017</v>
      </c>
      <c r="H625" s="61">
        <v>2020</v>
      </c>
      <c r="I625" s="653">
        <v>7000000</v>
      </c>
      <c r="J625" s="653">
        <v>2000</v>
      </c>
      <c r="K625" s="653">
        <v>2000</v>
      </c>
      <c r="L625" s="69"/>
    </row>
    <row r="626" spans="1:13" ht="60" customHeight="1">
      <c r="A626" s="61">
        <v>612</v>
      </c>
      <c r="B626" s="61" t="s">
        <v>901</v>
      </c>
      <c r="C626" s="61" t="s">
        <v>261</v>
      </c>
      <c r="D626" s="64" t="s">
        <v>935</v>
      </c>
      <c r="E626" s="61" t="s">
        <v>127</v>
      </c>
      <c r="F626" s="4" t="s">
        <v>936</v>
      </c>
      <c r="G626" s="61">
        <v>2017</v>
      </c>
      <c r="H626" s="61">
        <v>2020</v>
      </c>
      <c r="I626" s="653">
        <v>150000000</v>
      </c>
      <c r="J626" s="653">
        <v>2000</v>
      </c>
      <c r="K626" s="653">
        <v>750000</v>
      </c>
      <c r="L626" s="69"/>
    </row>
    <row r="627" spans="1:13" ht="60" customHeight="1">
      <c r="A627" s="61">
        <v>613</v>
      </c>
      <c r="B627" s="61" t="s">
        <v>901</v>
      </c>
      <c r="C627" s="61" t="s">
        <v>261</v>
      </c>
      <c r="D627" s="64" t="s">
        <v>937</v>
      </c>
      <c r="E627" s="322" t="s">
        <v>272</v>
      </c>
      <c r="F627" s="4" t="s">
        <v>938</v>
      </c>
      <c r="G627" s="61">
        <v>2017</v>
      </c>
      <c r="H627" s="61">
        <v>2020</v>
      </c>
      <c r="I627" s="653">
        <v>5000000</v>
      </c>
      <c r="J627" s="653">
        <v>2000</v>
      </c>
      <c r="K627" s="653">
        <v>500000</v>
      </c>
      <c r="L627" s="69"/>
    </row>
    <row r="628" spans="1:13" ht="60" customHeight="1">
      <c r="A628" s="61">
        <v>614</v>
      </c>
      <c r="B628" s="61" t="s">
        <v>901</v>
      </c>
      <c r="C628" s="61" t="s">
        <v>261</v>
      </c>
      <c r="D628" s="64" t="s">
        <v>939</v>
      </c>
      <c r="E628" s="322" t="s">
        <v>272</v>
      </c>
      <c r="F628" s="4" t="s">
        <v>940</v>
      </c>
      <c r="G628" s="61">
        <v>2017</v>
      </c>
      <c r="H628" s="61">
        <v>2020</v>
      </c>
      <c r="I628" s="653">
        <v>25000000</v>
      </c>
      <c r="J628" s="653">
        <v>2000</v>
      </c>
      <c r="K628" s="653">
        <v>1000000</v>
      </c>
      <c r="L628" s="69"/>
    </row>
    <row r="629" spans="1:13" ht="60" customHeight="1">
      <c r="A629" s="61">
        <v>615</v>
      </c>
      <c r="B629" s="61" t="s">
        <v>901</v>
      </c>
      <c r="C629" s="61" t="s">
        <v>261</v>
      </c>
      <c r="D629" s="64" t="s">
        <v>941</v>
      </c>
      <c r="E629" s="61" t="s">
        <v>127</v>
      </c>
      <c r="F629" s="4" t="s">
        <v>942</v>
      </c>
      <c r="G629" s="61">
        <v>2018</v>
      </c>
      <c r="H629" s="61">
        <v>2020</v>
      </c>
      <c r="I629" s="653">
        <v>6000000</v>
      </c>
      <c r="J629" s="653">
        <v>2000</v>
      </c>
      <c r="K629" s="653">
        <v>150000</v>
      </c>
      <c r="L629" s="69"/>
    </row>
    <row r="630" spans="1:13" ht="60" customHeight="1">
      <c r="A630" s="61">
        <v>616</v>
      </c>
      <c r="B630" s="61" t="s">
        <v>901</v>
      </c>
      <c r="C630" s="61" t="s">
        <v>261</v>
      </c>
      <c r="D630" s="64" t="s">
        <v>943</v>
      </c>
      <c r="E630" s="342" t="s">
        <v>52</v>
      </c>
      <c r="F630" s="4" t="s">
        <v>944</v>
      </c>
      <c r="G630" s="61">
        <v>2018</v>
      </c>
      <c r="H630" s="61">
        <v>2021</v>
      </c>
      <c r="I630" s="653">
        <v>66000000</v>
      </c>
      <c r="J630" s="653">
        <v>2000</v>
      </c>
      <c r="K630" s="653">
        <v>2000</v>
      </c>
      <c r="L630" s="69"/>
    </row>
    <row r="631" spans="1:13" ht="60" customHeight="1">
      <c r="A631" s="61">
        <v>617</v>
      </c>
      <c r="B631" s="61" t="s">
        <v>901</v>
      </c>
      <c r="C631" s="61" t="s">
        <v>261</v>
      </c>
      <c r="D631" s="64" t="s">
        <v>945</v>
      </c>
      <c r="E631" s="63" t="s">
        <v>900</v>
      </c>
      <c r="F631" s="4" t="s">
        <v>946</v>
      </c>
      <c r="G631" s="61">
        <v>2018</v>
      </c>
      <c r="H631" s="61">
        <v>2021</v>
      </c>
      <c r="I631" s="653">
        <v>38000000</v>
      </c>
      <c r="J631" s="653">
        <v>2000</v>
      </c>
      <c r="K631" s="653">
        <v>2000</v>
      </c>
      <c r="L631" s="69"/>
    </row>
    <row r="632" spans="1:13" ht="60" customHeight="1">
      <c r="A632" s="61">
        <v>618</v>
      </c>
      <c r="B632" s="61" t="s">
        <v>901</v>
      </c>
      <c r="C632" s="61" t="s">
        <v>261</v>
      </c>
      <c r="D632" s="64" t="s">
        <v>947</v>
      </c>
      <c r="E632" s="63" t="s">
        <v>165</v>
      </c>
      <c r="F632" s="4" t="s">
        <v>948</v>
      </c>
      <c r="G632" s="61">
        <v>2018</v>
      </c>
      <c r="H632" s="61">
        <v>2020</v>
      </c>
      <c r="I632" s="653">
        <v>21000000</v>
      </c>
      <c r="J632" s="653">
        <v>2000</v>
      </c>
      <c r="K632" s="653">
        <v>2000</v>
      </c>
      <c r="L632" s="69"/>
    </row>
    <row r="633" spans="1:13" ht="60" customHeight="1">
      <c r="A633" s="61">
        <v>619</v>
      </c>
      <c r="B633" s="61" t="s">
        <v>901</v>
      </c>
      <c r="C633" s="61" t="s">
        <v>261</v>
      </c>
      <c r="D633" s="64" t="s">
        <v>949</v>
      </c>
      <c r="E633" s="237" t="s">
        <v>2324</v>
      </c>
      <c r="F633" s="4" t="s">
        <v>950</v>
      </c>
      <c r="G633" s="61">
        <v>2018</v>
      </c>
      <c r="H633" s="61">
        <v>2020</v>
      </c>
      <c r="I633" s="653">
        <v>112000000</v>
      </c>
      <c r="J633" s="653">
        <v>2000</v>
      </c>
      <c r="K633" s="653">
        <v>1500000</v>
      </c>
      <c r="L633" s="69"/>
    </row>
    <row r="634" spans="1:13" ht="84.75" customHeight="1">
      <c r="A634" s="61">
        <v>620</v>
      </c>
      <c r="B634" s="61" t="s">
        <v>901</v>
      </c>
      <c r="C634" s="61" t="s">
        <v>261</v>
      </c>
      <c r="D634" s="64" t="s">
        <v>951</v>
      </c>
      <c r="E634" s="322" t="s">
        <v>272</v>
      </c>
      <c r="F634" s="4" t="s">
        <v>952</v>
      </c>
      <c r="G634" s="61">
        <v>2018</v>
      </c>
      <c r="H634" s="61">
        <v>2020</v>
      </c>
      <c r="I634" s="653">
        <v>22000000</v>
      </c>
      <c r="J634" s="653">
        <v>2000</v>
      </c>
      <c r="K634" s="653">
        <v>2000</v>
      </c>
      <c r="L634" s="69"/>
    </row>
    <row r="635" spans="1:13" ht="60" customHeight="1">
      <c r="A635" s="61">
        <v>621</v>
      </c>
      <c r="B635" s="61" t="s">
        <v>901</v>
      </c>
      <c r="C635" s="61" t="s">
        <v>261</v>
      </c>
      <c r="D635" s="64" t="s">
        <v>953</v>
      </c>
      <c r="E635" s="237" t="s">
        <v>2324</v>
      </c>
      <c r="F635" s="4" t="s">
        <v>926</v>
      </c>
      <c r="G635" s="61">
        <v>2016</v>
      </c>
      <c r="H635" s="61">
        <v>2020</v>
      </c>
      <c r="I635" s="653">
        <v>25500000</v>
      </c>
      <c r="J635" s="653">
        <v>50000</v>
      </c>
      <c r="K635" s="653">
        <v>5000000</v>
      </c>
      <c r="L635" s="69"/>
    </row>
    <row r="636" spans="1:13" s="40" customFormat="1" ht="60" customHeight="1">
      <c r="A636" s="61">
        <v>622</v>
      </c>
      <c r="B636" s="61" t="s">
        <v>901</v>
      </c>
      <c r="C636" s="61" t="s">
        <v>261</v>
      </c>
      <c r="D636" s="64" t="s">
        <v>954</v>
      </c>
      <c r="E636" s="61" t="s">
        <v>127</v>
      </c>
      <c r="F636" s="4"/>
      <c r="G636" s="61">
        <v>2018</v>
      </c>
      <c r="H636" s="61">
        <v>2021</v>
      </c>
      <c r="I636" s="653">
        <v>31000000</v>
      </c>
      <c r="J636" s="653">
        <v>2000</v>
      </c>
      <c r="K636" s="653">
        <v>2000</v>
      </c>
      <c r="L636" s="223" t="s">
        <v>1060</v>
      </c>
    </row>
    <row r="637" spans="1:13" s="40" customFormat="1" ht="60" customHeight="1">
      <c r="A637" s="61">
        <v>623</v>
      </c>
      <c r="B637" s="61" t="s">
        <v>901</v>
      </c>
      <c r="C637" s="61" t="s">
        <v>261</v>
      </c>
      <c r="D637" s="64" t="s">
        <v>955</v>
      </c>
      <c r="E637" s="63" t="s">
        <v>165</v>
      </c>
      <c r="F637" s="4" t="s">
        <v>956</v>
      </c>
      <c r="G637" s="61">
        <v>2018</v>
      </c>
      <c r="H637" s="61">
        <v>2020</v>
      </c>
      <c r="I637" s="653">
        <v>20000000</v>
      </c>
      <c r="J637" s="653">
        <v>2000</v>
      </c>
      <c r="K637" s="653">
        <v>2000</v>
      </c>
      <c r="L637" s="223" t="s">
        <v>1060</v>
      </c>
    </row>
    <row r="638" spans="1:13" s="28" customFormat="1" ht="60" customHeight="1">
      <c r="A638" s="61">
        <v>624</v>
      </c>
      <c r="B638" s="61" t="s">
        <v>901</v>
      </c>
      <c r="C638" s="61" t="s">
        <v>261</v>
      </c>
      <c r="D638" s="64" t="s">
        <v>957</v>
      </c>
      <c r="E638" s="63" t="s">
        <v>900</v>
      </c>
      <c r="F638" s="4" t="s">
        <v>958</v>
      </c>
      <c r="G638" s="61">
        <v>2018</v>
      </c>
      <c r="H638" s="61">
        <v>2021</v>
      </c>
      <c r="I638" s="653">
        <v>17000000</v>
      </c>
      <c r="J638" s="653">
        <v>2000</v>
      </c>
      <c r="K638" s="653">
        <v>500000</v>
      </c>
      <c r="L638" s="637"/>
      <c r="M638" s="36"/>
    </row>
    <row r="639" spans="1:13" s="28" customFormat="1" ht="60" customHeight="1">
      <c r="A639" s="61">
        <v>625</v>
      </c>
      <c r="B639" s="61" t="s">
        <v>901</v>
      </c>
      <c r="C639" s="61" t="s">
        <v>261</v>
      </c>
      <c r="D639" s="64" t="s">
        <v>959</v>
      </c>
      <c r="E639" s="63" t="s">
        <v>900</v>
      </c>
      <c r="F639" s="4" t="s">
        <v>960</v>
      </c>
      <c r="G639" s="61">
        <v>2018</v>
      </c>
      <c r="H639" s="61">
        <v>2020</v>
      </c>
      <c r="I639" s="653">
        <v>14000000</v>
      </c>
      <c r="J639" s="653">
        <v>2000</v>
      </c>
      <c r="K639" s="653">
        <v>1252000</v>
      </c>
      <c r="L639" s="637"/>
      <c r="M639" s="36"/>
    </row>
    <row r="640" spans="1:13" s="28" customFormat="1" ht="60" customHeight="1">
      <c r="A640" s="61">
        <v>626</v>
      </c>
      <c r="B640" s="61" t="s">
        <v>901</v>
      </c>
      <c r="C640" s="61" t="s">
        <v>261</v>
      </c>
      <c r="D640" s="64" t="s">
        <v>961</v>
      </c>
      <c r="E640" s="342" t="s">
        <v>52</v>
      </c>
      <c r="F640" s="4" t="s">
        <v>962</v>
      </c>
      <c r="G640" s="61">
        <v>2018</v>
      </c>
      <c r="H640" s="61">
        <v>2021</v>
      </c>
      <c r="I640" s="653">
        <v>40000000</v>
      </c>
      <c r="J640" s="653">
        <v>2000</v>
      </c>
      <c r="K640" s="653">
        <v>500000</v>
      </c>
      <c r="L640" s="637"/>
      <c r="M640" s="36"/>
    </row>
    <row r="641" spans="1:13" s="28" customFormat="1" ht="60" customHeight="1">
      <c r="A641" s="61">
        <v>627</v>
      </c>
      <c r="B641" s="61" t="s">
        <v>901</v>
      </c>
      <c r="C641" s="61" t="s">
        <v>261</v>
      </c>
      <c r="D641" s="64" t="s">
        <v>963</v>
      </c>
      <c r="E641" s="63" t="s">
        <v>900</v>
      </c>
      <c r="F641" s="4" t="s">
        <v>964</v>
      </c>
      <c r="G641" s="61">
        <v>2018</v>
      </c>
      <c r="H641" s="61">
        <v>2021</v>
      </c>
      <c r="I641" s="653">
        <v>36000000</v>
      </c>
      <c r="J641" s="653">
        <v>2000</v>
      </c>
      <c r="K641" s="653">
        <v>2000</v>
      </c>
      <c r="L641" s="637"/>
      <c r="M641" s="36"/>
    </row>
    <row r="642" spans="1:13" s="28" customFormat="1" ht="60" customHeight="1">
      <c r="A642" s="61">
        <v>628</v>
      </c>
      <c r="B642" s="61" t="s">
        <v>901</v>
      </c>
      <c r="C642" s="61" t="s">
        <v>261</v>
      </c>
      <c r="D642" s="64" t="s">
        <v>965</v>
      </c>
      <c r="E642" s="63" t="s">
        <v>900</v>
      </c>
      <c r="F642" s="4" t="s">
        <v>966</v>
      </c>
      <c r="G642" s="61">
        <v>2018</v>
      </c>
      <c r="H642" s="61">
        <v>2020</v>
      </c>
      <c r="I642" s="653">
        <v>10700000</v>
      </c>
      <c r="J642" s="653">
        <v>2000</v>
      </c>
      <c r="K642" s="653">
        <v>2000</v>
      </c>
      <c r="L642" s="637"/>
      <c r="M642" s="36"/>
    </row>
    <row r="643" spans="1:13" s="28" customFormat="1" ht="84" customHeight="1">
      <c r="A643" s="61">
        <v>629</v>
      </c>
      <c r="B643" s="61" t="s">
        <v>1052</v>
      </c>
      <c r="C643" s="61" t="s">
        <v>261</v>
      </c>
      <c r="D643" s="64" t="s">
        <v>967</v>
      </c>
      <c r="E643" s="63" t="s">
        <v>633</v>
      </c>
      <c r="F643" s="4" t="s">
        <v>968</v>
      </c>
      <c r="G643" s="61">
        <v>2013</v>
      </c>
      <c r="H643" s="61">
        <v>2019</v>
      </c>
      <c r="I643" s="653">
        <v>21750000</v>
      </c>
      <c r="J643" s="653">
        <v>14675787</v>
      </c>
      <c r="K643" s="653">
        <v>10250000</v>
      </c>
      <c r="L643" s="637"/>
      <c r="M643" s="36"/>
    </row>
    <row r="644" spans="1:13" s="28" customFormat="1" ht="60" customHeight="1">
      <c r="A644" s="61">
        <v>630</v>
      </c>
      <c r="B644" s="61" t="s">
        <v>1052</v>
      </c>
      <c r="C644" s="61" t="s">
        <v>261</v>
      </c>
      <c r="D644" s="64" t="s">
        <v>970</v>
      </c>
      <c r="E644" s="63" t="s">
        <v>45</v>
      </c>
      <c r="F644" s="4" t="s">
        <v>971</v>
      </c>
      <c r="G644" s="61">
        <v>2015</v>
      </c>
      <c r="H644" s="61">
        <v>2019</v>
      </c>
      <c r="I644" s="653">
        <v>43500000</v>
      </c>
      <c r="J644" s="653">
        <v>48472406</v>
      </c>
      <c r="K644" s="653">
        <v>4000000</v>
      </c>
      <c r="L644" s="637"/>
      <c r="M644" s="36"/>
    </row>
    <row r="645" spans="1:13" ht="60" customHeight="1">
      <c r="A645" s="61">
        <v>631</v>
      </c>
      <c r="B645" s="61" t="s">
        <v>1052</v>
      </c>
      <c r="C645" s="61" t="s">
        <v>261</v>
      </c>
      <c r="D645" s="64" t="s">
        <v>972</v>
      </c>
      <c r="E645" s="63" t="s">
        <v>900</v>
      </c>
      <c r="F645" s="4" t="s">
        <v>973</v>
      </c>
      <c r="G645" s="61">
        <v>2016</v>
      </c>
      <c r="H645" s="61">
        <v>2019</v>
      </c>
      <c r="I645" s="653">
        <v>47000000</v>
      </c>
      <c r="J645" s="653">
        <v>23801341</v>
      </c>
      <c r="K645" s="653">
        <v>3000000</v>
      </c>
      <c r="L645" s="69"/>
    </row>
    <row r="646" spans="1:13" ht="60" customHeight="1">
      <c r="A646" s="61">
        <v>632</v>
      </c>
      <c r="B646" s="61" t="s">
        <v>1052</v>
      </c>
      <c r="C646" s="61" t="s">
        <v>261</v>
      </c>
      <c r="D646" s="64" t="s">
        <v>974</v>
      </c>
      <c r="E646" s="331" t="s">
        <v>419</v>
      </c>
      <c r="F646" s="4" t="s">
        <v>975</v>
      </c>
      <c r="G646" s="61">
        <v>2016</v>
      </c>
      <c r="H646" s="61">
        <v>2019</v>
      </c>
      <c r="I646" s="653">
        <v>12000000</v>
      </c>
      <c r="J646" s="653">
        <v>7719553</v>
      </c>
      <c r="K646" s="653">
        <v>1500000</v>
      </c>
      <c r="L646" s="69"/>
    </row>
    <row r="647" spans="1:13" ht="60" customHeight="1">
      <c r="A647" s="61">
        <v>633</v>
      </c>
      <c r="B647" s="61" t="s">
        <v>1052</v>
      </c>
      <c r="C647" s="61" t="s">
        <v>261</v>
      </c>
      <c r="D647" s="64" t="s">
        <v>976</v>
      </c>
      <c r="E647" s="322" t="s">
        <v>276</v>
      </c>
      <c r="F647" s="4" t="s">
        <v>977</v>
      </c>
      <c r="G647" s="61">
        <v>2016</v>
      </c>
      <c r="H647" s="61">
        <v>2019</v>
      </c>
      <c r="I647" s="653">
        <v>2000000</v>
      </c>
      <c r="J647" s="653">
        <v>0</v>
      </c>
      <c r="K647" s="653">
        <v>1500000</v>
      </c>
      <c r="L647" s="69"/>
    </row>
    <row r="648" spans="1:13" ht="60" customHeight="1">
      <c r="A648" s="61">
        <v>634</v>
      </c>
      <c r="B648" s="61" t="s">
        <v>1052</v>
      </c>
      <c r="C648" s="61" t="s">
        <v>261</v>
      </c>
      <c r="D648" s="64" t="s">
        <v>979</v>
      </c>
      <c r="E648" s="237" t="s">
        <v>312</v>
      </c>
      <c r="F648" s="4" t="s">
        <v>980</v>
      </c>
      <c r="G648" s="61">
        <v>2006</v>
      </c>
      <c r="H648" s="61">
        <v>2022</v>
      </c>
      <c r="I648" s="653">
        <v>11000000</v>
      </c>
      <c r="J648" s="653">
        <v>0</v>
      </c>
      <c r="K648" s="653">
        <v>2000</v>
      </c>
      <c r="L648" s="69"/>
    </row>
    <row r="649" spans="1:13" ht="60" customHeight="1">
      <c r="A649" s="61">
        <v>635</v>
      </c>
      <c r="B649" s="61" t="s">
        <v>1052</v>
      </c>
      <c r="C649" s="61" t="s">
        <v>261</v>
      </c>
      <c r="D649" s="64" t="s">
        <v>981</v>
      </c>
      <c r="E649" s="63" t="s">
        <v>900</v>
      </c>
      <c r="F649" s="4" t="s">
        <v>982</v>
      </c>
      <c r="G649" s="61">
        <v>2013</v>
      </c>
      <c r="H649" s="61">
        <v>2020</v>
      </c>
      <c r="I649" s="653">
        <v>5500000</v>
      </c>
      <c r="J649" s="653">
        <v>0</v>
      </c>
      <c r="K649" s="653">
        <v>2000</v>
      </c>
      <c r="L649" s="69"/>
    </row>
    <row r="650" spans="1:13" ht="84" customHeight="1">
      <c r="A650" s="61">
        <v>636</v>
      </c>
      <c r="B650" s="61" t="s">
        <v>1052</v>
      </c>
      <c r="C650" s="61" t="s">
        <v>261</v>
      </c>
      <c r="D650" s="64" t="s">
        <v>983</v>
      </c>
      <c r="E650" s="303" t="s">
        <v>456</v>
      </c>
      <c r="F650" s="4" t="s">
        <v>984</v>
      </c>
      <c r="G650" s="61">
        <v>2016</v>
      </c>
      <c r="H650" s="61">
        <v>2021</v>
      </c>
      <c r="I650" s="653">
        <v>80000000</v>
      </c>
      <c r="J650" s="653">
        <v>0</v>
      </c>
      <c r="K650" s="653">
        <v>10000</v>
      </c>
      <c r="L650" s="69"/>
    </row>
    <row r="651" spans="1:13" ht="132" customHeight="1">
      <c r="A651" s="61">
        <v>637</v>
      </c>
      <c r="B651" s="61" t="s">
        <v>1052</v>
      </c>
      <c r="C651" s="61" t="s">
        <v>261</v>
      </c>
      <c r="D651" s="64" t="s">
        <v>919</v>
      </c>
      <c r="E651" s="63" t="s">
        <v>900</v>
      </c>
      <c r="F651" s="4" t="s">
        <v>920</v>
      </c>
      <c r="G651" s="61">
        <v>2016</v>
      </c>
      <c r="H651" s="61">
        <v>2023</v>
      </c>
      <c r="I651" s="653">
        <v>60000000</v>
      </c>
      <c r="J651" s="653">
        <v>0</v>
      </c>
      <c r="K651" s="653">
        <v>2000</v>
      </c>
      <c r="L651" s="69"/>
    </row>
    <row r="652" spans="1:13" ht="60" customHeight="1">
      <c r="A652" s="61">
        <v>638</v>
      </c>
      <c r="B652" s="61" t="s">
        <v>1052</v>
      </c>
      <c r="C652" s="61" t="s">
        <v>261</v>
      </c>
      <c r="D652" s="64" t="s">
        <v>985</v>
      </c>
      <c r="E652" s="63" t="s">
        <v>900</v>
      </c>
      <c r="F652" s="4" t="s">
        <v>986</v>
      </c>
      <c r="G652" s="61">
        <v>2016</v>
      </c>
      <c r="H652" s="61">
        <v>2020</v>
      </c>
      <c r="I652" s="653">
        <v>62000000</v>
      </c>
      <c r="J652" s="653">
        <v>0</v>
      </c>
      <c r="K652" s="653">
        <v>4000000</v>
      </c>
      <c r="L652" s="69"/>
    </row>
    <row r="653" spans="1:13" ht="60" customHeight="1">
      <c r="A653" s="61">
        <v>639</v>
      </c>
      <c r="B653" s="61" t="s">
        <v>1052</v>
      </c>
      <c r="C653" s="61" t="s">
        <v>261</v>
      </c>
      <c r="D653" s="64" t="s">
        <v>987</v>
      </c>
      <c r="E653" s="63" t="s">
        <v>900</v>
      </c>
      <c r="F653" s="4" t="s">
        <v>988</v>
      </c>
      <c r="G653" s="61">
        <v>2017</v>
      </c>
      <c r="H653" s="61">
        <v>2020</v>
      </c>
      <c r="I653" s="653">
        <v>20000000</v>
      </c>
      <c r="J653" s="653">
        <v>0</v>
      </c>
      <c r="K653" s="653">
        <v>1000000</v>
      </c>
      <c r="L653" s="69"/>
    </row>
    <row r="654" spans="1:13" ht="60" customHeight="1">
      <c r="A654" s="61">
        <v>640</v>
      </c>
      <c r="B654" s="61" t="s">
        <v>1052</v>
      </c>
      <c r="C654" s="61" t="s">
        <v>261</v>
      </c>
      <c r="D654" s="64" t="s">
        <v>989</v>
      </c>
      <c r="E654" s="63" t="s">
        <v>900</v>
      </c>
      <c r="F654" s="4" t="s">
        <v>990</v>
      </c>
      <c r="G654" s="61">
        <v>2018</v>
      </c>
      <c r="H654" s="61">
        <v>2020</v>
      </c>
      <c r="I654" s="653">
        <v>2750000</v>
      </c>
      <c r="J654" s="653">
        <v>0</v>
      </c>
      <c r="K654" s="653">
        <v>2000</v>
      </c>
      <c r="L654" s="69"/>
    </row>
    <row r="655" spans="1:13" ht="60" customHeight="1">
      <c r="A655" s="61">
        <v>641</v>
      </c>
      <c r="B655" s="61" t="s">
        <v>1052</v>
      </c>
      <c r="C655" s="61" t="s">
        <v>261</v>
      </c>
      <c r="D655" s="64" t="s">
        <v>991</v>
      </c>
      <c r="E655" s="63" t="s">
        <v>46</v>
      </c>
      <c r="F655" s="4" t="s">
        <v>992</v>
      </c>
      <c r="G655" s="61">
        <v>2018</v>
      </c>
      <c r="H655" s="61">
        <v>2019</v>
      </c>
      <c r="I655" s="653">
        <v>8500000</v>
      </c>
      <c r="J655" s="653">
        <v>0</v>
      </c>
      <c r="K655" s="653">
        <v>4500000</v>
      </c>
      <c r="L655" s="69"/>
    </row>
    <row r="656" spans="1:13" ht="60" customHeight="1">
      <c r="A656" s="61">
        <v>642</v>
      </c>
      <c r="B656" s="61" t="s">
        <v>1052</v>
      </c>
      <c r="C656" s="61" t="s">
        <v>261</v>
      </c>
      <c r="D656" s="64" t="s">
        <v>993</v>
      </c>
      <c r="E656" s="63" t="s">
        <v>900</v>
      </c>
      <c r="F656" s="4" t="s">
        <v>994</v>
      </c>
      <c r="G656" s="61">
        <v>2018</v>
      </c>
      <c r="H656" s="61">
        <v>2020</v>
      </c>
      <c r="I656" s="653">
        <v>55000000</v>
      </c>
      <c r="J656" s="653">
        <v>0</v>
      </c>
      <c r="K656" s="653">
        <v>5500000</v>
      </c>
      <c r="L656" s="69"/>
    </row>
    <row r="657" spans="1:12" ht="60" customHeight="1">
      <c r="A657" s="61">
        <v>643</v>
      </c>
      <c r="B657" s="61" t="s">
        <v>1052</v>
      </c>
      <c r="C657" s="61" t="s">
        <v>261</v>
      </c>
      <c r="D657" s="64" t="s">
        <v>995</v>
      </c>
      <c r="E657" s="63" t="s">
        <v>900</v>
      </c>
      <c r="F657" s="4" t="s">
        <v>996</v>
      </c>
      <c r="G657" s="61">
        <v>2018</v>
      </c>
      <c r="H657" s="61">
        <v>2020</v>
      </c>
      <c r="I657" s="653">
        <v>2750000</v>
      </c>
      <c r="J657" s="653">
        <v>0</v>
      </c>
      <c r="K657" s="653">
        <v>2000</v>
      </c>
      <c r="L657" s="69"/>
    </row>
    <row r="658" spans="1:12" ht="60" customHeight="1">
      <c r="A658" s="61">
        <v>644</v>
      </c>
      <c r="B658" s="61" t="s">
        <v>1052</v>
      </c>
      <c r="C658" s="61" t="s">
        <v>261</v>
      </c>
      <c r="D658" s="64" t="s">
        <v>997</v>
      </c>
      <c r="E658" s="63" t="s">
        <v>900</v>
      </c>
      <c r="F658" s="4" t="s">
        <v>998</v>
      </c>
      <c r="G658" s="61">
        <v>2012</v>
      </c>
      <c r="H658" s="61">
        <v>2020</v>
      </c>
      <c r="I658" s="653">
        <v>25000000</v>
      </c>
      <c r="J658" s="653">
        <v>0</v>
      </c>
      <c r="K658" s="653">
        <v>4000000</v>
      </c>
      <c r="L658" s="69"/>
    </row>
    <row r="659" spans="1:12" ht="60" customHeight="1">
      <c r="A659" s="61">
        <v>645</v>
      </c>
      <c r="B659" s="61" t="s">
        <v>1052</v>
      </c>
      <c r="C659" s="61" t="s">
        <v>261</v>
      </c>
      <c r="D659" s="64" t="s">
        <v>999</v>
      </c>
      <c r="E659" s="63" t="s">
        <v>900</v>
      </c>
      <c r="F659" s="4" t="s">
        <v>1000</v>
      </c>
      <c r="G659" s="61">
        <v>2016</v>
      </c>
      <c r="H659" s="61">
        <v>2019</v>
      </c>
      <c r="I659" s="653">
        <v>52000000</v>
      </c>
      <c r="J659" s="653">
        <v>29298115.629999999</v>
      </c>
      <c r="K659" s="653">
        <v>27000000</v>
      </c>
      <c r="L659" s="69"/>
    </row>
    <row r="660" spans="1:12" ht="60" customHeight="1">
      <c r="A660" s="61">
        <v>646</v>
      </c>
      <c r="B660" s="61" t="s">
        <v>1052</v>
      </c>
      <c r="C660" s="61" t="s">
        <v>261</v>
      </c>
      <c r="D660" s="64" t="s">
        <v>1001</v>
      </c>
      <c r="E660" s="331" t="s">
        <v>436</v>
      </c>
      <c r="F660" s="4" t="s">
        <v>1002</v>
      </c>
      <c r="G660" s="61">
        <v>2008</v>
      </c>
      <c r="H660" s="61">
        <v>2019</v>
      </c>
      <c r="I660" s="653">
        <v>29000000</v>
      </c>
      <c r="J660" s="653">
        <v>18012546</v>
      </c>
      <c r="K660" s="653">
        <v>4000000</v>
      </c>
      <c r="L660" s="69"/>
    </row>
    <row r="661" spans="1:12" ht="60" customHeight="1">
      <c r="A661" s="61">
        <v>647</v>
      </c>
      <c r="B661" s="61" t="s">
        <v>1052</v>
      </c>
      <c r="C661" s="61" t="s">
        <v>261</v>
      </c>
      <c r="D661" s="64" t="s">
        <v>1003</v>
      </c>
      <c r="E661" s="342" t="s">
        <v>51</v>
      </c>
      <c r="F661" s="4" t="s">
        <v>1004</v>
      </c>
      <c r="G661" s="61">
        <v>2013</v>
      </c>
      <c r="H661" s="61">
        <v>2020</v>
      </c>
      <c r="I661" s="653">
        <v>11000000</v>
      </c>
      <c r="J661" s="653">
        <v>0</v>
      </c>
      <c r="K661" s="653">
        <v>150000</v>
      </c>
      <c r="L661" s="69"/>
    </row>
    <row r="662" spans="1:12" ht="60" customHeight="1">
      <c r="A662" s="61">
        <v>648</v>
      </c>
      <c r="B662" s="61" t="s">
        <v>1052</v>
      </c>
      <c r="C662" s="61" t="s">
        <v>261</v>
      </c>
      <c r="D662" s="64" t="s">
        <v>1005</v>
      </c>
      <c r="E662" s="63" t="s">
        <v>169</v>
      </c>
      <c r="F662" s="4" t="s">
        <v>926</v>
      </c>
      <c r="G662" s="61">
        <v>2015</v>
      </c>
      <c r="H662" s="61">
        <v>2020</v>
      </c>
      <c r="I662" s="653">
        <v>30000000</v>
      </c>
      <c r="J662" s="653">
        <v>0</v>
      </c>
      <c r="K662" s="653">
        <v>200000</v>
      </c>
      <c r="L662" s="69"/>
    </row>
    <row r="663" spans="1:12" ht="60" customHeight="1">
      <c r="A663" s="61">
        <v>649</v>
      </c>
      <c r="B663" s="61" t="s">
        <v>1052</v>
      </c>
      <c r="C663" s="61" t="s">
        <v>261</v>
      </c>
      <c r="D663" s="64" t="s">
        <v>1006</v>
      </c>
      <c r="E663" s="63" t="s">
        <v>900</v>
      </c>
      <c r="F663" s="4" t="s">
        <v>1007</v>
      </c>
      <c r="G663" s="61">
        <v>2015</v>
      </c>
      <c r="H663" s="61">
        <v>2021</v>
      </c>
      <c r="I663" s="653">
        <v>24000000</v>
      </c>
      <c r="J663" s="653">
        <v>0</v>
      </c>
      <c r="K663" s="653">
        <v>2000</v>
      </c>
      <c r="L663" s="69"/>
    </row>
    <row r="664" spans="1:12" ht="60" customHeight="1">
      <c r="A664" s="61">
        <v>650</v>
      </c>
      <c r="B664" s="61" t="s">
        <v>1052</v>
      </c>
      <c r="C664" s="61" t="s">
        <v>261</v>
      </c>
      <c r="D664" s="64" t="s">
        <v>1008</v>
      </c>
      <c r="E664" s="331" t="s">
        <v>419</v>
      </c>
      <c r="F664" s="4" t="s">
        <v>1009</v>
      </c>
      <c r="G664" s="61">
        <v>2016</v>
      </c>
      <c r="H664" s="61">
        <v>2020</v>
      </c>
      <c r="I664" s="653">
        <v>1300000</v>
      </c>
      <c r="J664" s="653">
        <v>0</v>
      </c>
      <c r="K664" s="653">
        <v>50000</v>
      </c>
      <c r="L664" s="69"/>
    </row>
    <row r="665" spans="1:12" ht="60" customHeight="1">
      <c r="A665" s="61">
        <v>651</v>
      </c>
      <c r="B665" s="61" t="s">
        <v>1052</v>
      </c>
      <c r="C665" s="61" t="s">
        <v>261</v>
      </c>
      <c r="D665" s="64" t="s">
        <v>1010</v>
      </c>
      <c r="E665" s="331" t="s">
        <v>419</v>
      </c>
      <c r="F665" s="4" t="s">
        <v>1011</v>
      </c>
      <c r="G665" s="61">
        <v>2016</v>
      </c>
      <c r="H665" s="61">
        <v>2020</v>
      </c>
      <c r="I665" s="653">
        <v>30000000</v>
      </c>
      <c r="J665" s="653">
        <v>0</v>
      </c>
      <c r="K665" s="653">
        <v>3000000</v>
      </c>
      <c r="L665" s="69"/>
    </row>
    <row r="666" spans="1:12" ht="60" customHeight="1">
      <c r="A666" s="61">
        <v>652</v>
      </c>
      <c r="B666" s="61" t="s">
        <v>1052</v>
      </c>
      <c r="C666" s="61" t="s">
        <v>261</v>
      </c>
      <c r="D666" s="64" t="s">
        <v>1012</v>
      </c>
      <c r="E666" s="63" t="s">
        <v>900</v>
      </c>
      <c r="F666" s="4" t="s">
        <v>1013</v>
      </c>
      <c r="G666" s="61">
        <v>2016</v>
      </c>
      <c r="H666" s="61">
        <v>2019</v>
      </c>
      <c r="I666" s="653">
        <v>43000000</v>
      </c>
      <c r="J666" s="653">
        <v>18065764</v>
      </c>
      <c r="K666" s="653">
        <v>17000000</v>
      </c>
      <c r="L666" s="69"/>
    </row>
    <row r="667" spans="1:12" ht="60" customHeight="1">
      <c r="A667" s="61">
        <v>653</v>
      </c>
      <c r="B667" s="61" t="s">
        <v>1052</v>
      </c>
      <c r="C667" s="61" t="s">
        <v>261</v>
      </c>
      <c r="D667" s="64" t="s">
        <v>1014</v>
      </c>
      <c r="E667" s="237" t="s">
        <v>312</v>
      </c>
      <c r="F667" s="4" t="s">
        <v>1011</v>
      </c>
      <c r="G667" s="61">
        <v>2016</v>
      </c>
      <c r="H667" s="61">
        <v>2020</v>
      </c>
      <c r="I667" s="653">
        <v>18000000</v>
      </c>
      <c r="J667" s="653">
        <v>0</v>
      </c>
      <c r="K667" s="653">
        <v>1800000</v>
      </c>
      <c r="L667" s="69"/>
    </row>
    <row r="668" spans="1:12" ht="60" customHeight="1">
      <c r="A668" s="61">
        <v>654</v>
      </c>
      <c r="B668" s="61" t="s">
        <v>1052</v>
      </c>
      <c r="C668" s="61" t="s">
        <v>261</v>
      </c>
      <c r="D668" s="64" t="s">
        <v>1015</v>
      </c>
      <c r="E668" s="237" t="s">
        <v>312</v>
      </c>
      <c r="F668" s="4" t="s">
        <v>1016</v>
      </c>
      <c r="G668" s="61">
        <v>2016</v>
      </c>
      <c r="H668" s="61">
        <v>2020</v>
      </c>
      <c r="I668" s="653">
        <v>1200000</v>
      </c>
      <c r="J668" s="653">
        <v>0</v>
      </c>
      <c r="K668" s="653">
        <v>120000</v>
      </c>
      <c r="L668" s="69"/>
    </row>
    <row r="669" spans="1:12" ht="60" customHeight="1">
      <c r="A669" s="61">
        <v>655</v>
      </c>
      <c r="B669" s="61" t="s">
        <v>1052</v>
      </c>
      <c r="C669" s="61" t="s">
        <v>261</v>
      </c>
      <c r="D669" s="64" t="s">
        <v>1017</v>
      </c>
      <c r="E669" s="63" t="s">
        <v>900</v>
      </c>
      <c r="F669" s="4" t="s">
        <v>1018</v>
      </c>
      <c r="G669" s="61">
        <v>2017</v>
      </c>
      <c r="H669" s="61">
        <v>2020</v>
      </c>
      <c r="I669" s="653">
        <v>40000000</v>
      </c>
      <c r="J669" s="653">
        <v>0</v>
      </c>
      <c r="K669" s="653">
        <v>2000000</v>
      </c>
      <c r="L669" s="69"/>
    </row>
    <row r="670" spans="1:12" ht="60" customHeight="1">
      <c r="A670" s="61">
        <v>656</v>
      </c>
      <c r="B670" s="61" t="s">
        <v>1052</v>
      </c>
      <c r="C670" s="61" t="s">
        <v>261</v>
      </c>
      <c r="D670" s="64" t="s">
        <v>1019</v>
      </c>
      <c r="E670" s="63" t="s">
        <v>417</v>
      </c>
      <c r="F670" s="4" t="s">
        <v>1020</v>
      </c>
      <c r="G670" s="61">
        <v>2017</v>
      </c>
      <c r="H670" s="61">
        <v>2020</v>
      </c>
      <c r="I670" s="653">
        <v>3750000</v>
      </c>
      <c r="J670" s="653">
        <v>0</v>
      </c>
      <c r="K670" s="653">
        <v>375000</v>
      </c>
      <c r="L670" s="69"/>
    </row>
    <row r="671" spans="1:12" ht="60" customHeight="1">
      <c r="A671" s="61">
        <v>657</v>
      </c>
      <c r="B671" s="61" t="s">
        <v>1052</v>
      </c>
      <c r="C671" s="61" t="s">
        <v>261</v>
      </c>
      <c r="D671" s="64" t="s">
        <v>1022</v>
      </c>
      <c r="E671" s="303" t="s">
        <v>449</v>
      </c>
      <c r="F671" s="4" t="s">
        <v>1023</v>
      </c>
      <c r="G671" s="61">
        <v>2017</v>
      </c>
      <c r="H671" s="61">
        <v>2020</v>
      </c>
      <c r="I671" s="653">
        <v>3750000</v>
      </c>
      <c r="J671" s="653">
        <v>0</v>
      </c>
      <c r="K671" s="653">
        <v>375000</v>
      </c>
      <c r="L671" s="69"/>
    </row>
    <row r="672" spans="1:12" ht="60" customHeight="1">
      <c r="A672" s="61">
        <v>658</v>
      </c>
      <c r="B672" s="61" t="s">
        <v>1052</v>
      </c>
      <c r="C672" s="61" t="s">
        <v>261</v>
      </c>
      <c r="D672" s="64" t="s">
        <v>1024</v>
      </c>
      <c r="E672" s="63" t="s">
        <v>167</v>
      </c>
      <c r="F672" s="4" t="s">
        <v>1023</v>
      </c>
      <c r="G672" s="61">
        <v>2017</v>
      </c>
      <c r="H672" s="61">
        <v>2020</v>
      </c>
      <c r="I672" s="653">
        <v>3750000</v>
      </c>
      <c r="J672" s="653">
        <v>0</v>
      </c>
      <c r="K672" s="653">
        <v>375000</v>
      </c>
      <c r="L672" s="69"/>
    </row>
    <row r="673" spans="1:12" ht="60" customHeight="1">
      <c r="A673" s="61">
        <v>659</v>
      </c>
      <c r="B673" s="61" t="s">
        <v>1052</v>
      </c>
      <c r="C673" s="61" t="s">
        <v>261</v>
      </c>
      <c r="D673" s="64" t="s">
        <v>1025</v>
      </c>
      <c r="E673" s="63" t="s">
        <v>900</v>
      </c>
      <c r="F673" s="4" t="s">
        <v>1026</v>
      </c>
      <c r="G673" s="61">
        <v>2017</v>
      </c>
      <c r="H673" s="61">
        <v>2020</v>
      </c>
      <c r="I673" s="653">
        <v>22000000</v>
      </c>
      <c r="J673" s="653">
        <v>0</v>
      </c>
      <c r="K673" s="653">
        <v>2200000</v>
      </c>
      <c r="L673" s="69"/>
    </row>
    <row r="674" spans="1:12" ht="60" customHeight="1">
      <c r="A674" s="61">
        <v>660</v>
      </c>
      <c r="B674" s="61" t="s">
        <v>1052</v>
      </c>
      <c r="C674" s="61" t="s">
        <v>261</v>
      </c>
      <c r="D674" s="64" t="s">
        <v>1027</v>
      </c>
      <c r="E674" s="331" t="s">
        <v>422</v>
      </c>
      <c r="F674" s="4" t="s">
        <v>926</v>
      </c>
      <c r="G674" s="61">
        <v>2017</v>
      </c>
      <c r="H674" s="61">
        <v>2020</v>
      </c>
      <c r="I674" s="653">
        <v>35000000</v>
      </c>
      <c r="J674" s="653">
        <v>0</v>
      </c>
      <c r="K674" s="653">
        <v>3500000</v>
      </c>
      <c r="L674" s="69"/>
    </row>
    <row r="675" spans="1:12" ht="60" customHeight="1">
      <c r="A675" s="61">
        <v>661</v>
      </c>
      <c r="B675" s="61" t="s">
        <v>1052</v>
      </c>
      <c r="C675" s="61" t="s">
        <v>261</v>
      </c>
      <c r="D675" s="64" t="s">
        <v>1028</v>
      </c>
      <c r="E675" s="63" t="s">
        <v>900</v>
      </c>
      <c r="F675" s="4" t="s">
        <v>1029</v>
      </c>
      <c r="G675" s="61">
        <v>2017</v>
      </c>
      <c r="H675" s="61">
        <v>2020</v>
      </c>
      <c r="I675" s="653">
        <v>30000000</v>
      </c>
      <c r="J675" s="653">
        <v>0</v>
      </c>
      <c r="K675" s="653">
        <v>20000000</v>
      </c>
      <c r="L675" s="69"/>
    </row>
    <row r="676" spans="1:12" ht="60" customHeight="1">
      <c r="A676" s="61">
        <v>662</v>
      </c>
      <c r="B676" s="61" t="s">
        <v>1052</v>
      </c>
      <c r="C676" s="61" t="s">
        <v>261</v>
      </c>
      <c r="D676" s="64" t="s">
        <v>1030</v>
      </c>
      <c r="E676" s="322" t="s">
        <v>302</v>
      </c>
      <c r="F676" s="4" t="s">
        <v>1031</v>
      </c>
      <c r="G676" s="61">
        <v>2017</v>
      </c>
      <c r="H676" s="61">
        <v>2019</v>
      </c>
      <c r="I676" s="653">
        <v>2500000</v>
      </c>
      <c r="J676" s="653">
        <v>0</v>
      </c>
      <c r="K676" s="653">
        <v>2250000</v>
      </c>
      <c r="L676" s="69"/>
    </row>
    <row r="677" spans="1:12" ht="60" customHeight="1">
      <c r="A677" s="61">
        <v>663</v>
      </c>
      <c r="B677" s="61" t="s">
        <v>1052</v>
      </c>
      <c r="C677" s="61" t="s">
        <v>261</v>
      </c>
      <c r="D677" s="64" t="s">
        <v>1032</v>
      </c>
      <c r="E677" s="63" t="s">
        <v>167</v>
      </c>
      <c r="F677" s="4" t="s">
        <v>1033</v>
      </c>
      <c r="G677" s="61">
        <v>2017</v>
      </c>
      <c r="H677" s="61">
        <v>2019</v>
      </c>
      <c r="I677" s="653">
        <v>1250000</v>
      </c>
      <c r="J677" s="653">
        <v>0</v>
      </c>
      <c r="K677" s="653">
        <v>900000</v>
      </c>
      <c r="L677" s="69"/>
    </row>
    <row r="678" spans="1:12" ht="60" customHeight="1">
      <c r="A678" s="61">
        <v>664</v>
      </c>
      <c r="B678" s="61" t="s">
        <v>1052</v>
      </c>
      <c r="C678" s="61" t="s">
        <v>261</v>
      </c>
      <c r="D678" s="64" t="s">
        <v>1034</v>
      </c>
      <c r="E678" s="63" t="s">
        <v>325</v>
      </c>
      <c r="F678" s="4" t="s">
        <v>926</v>
      </c>
      <c r="G678" s="61">
        <v>2018</v>
      </c>
      <c r="H678" s="61">
        <v>2020</v>
      </c>
      <c r="I678" s="653">
        <v>32000000</v>
      </c>
      <c r="J678" s="653">
        <v>0</v>
      </c>
      <c r="K678" s="653">
        <v>500000</v>
      </c>
      <c r="L678" s="69"/>
    </row>
    <row r="679" spans="1:12" ht="60" customHeight="1">
      <c r="A679" s="61">
        <v>665</v>
      </c>
      <c r="B679" s="61" t="s">
        <v>1052</v>
      </c>
      <c r="C679" s="61" t="s">
        <v>261</v>
      </c>
      <c r="D679" s="64" t="s">
        <v>1035</v>
      </c>
      <c r="E679" s="63" t="s">
        <v>167</v>
      </c>
      <c r="F679" s="4" t="s">
        <v>1036</v>
      </c>
      <c r="G679" s="61">
        <v>2018</v>
      </c>
      <c r="H679" s="61">
        <v>2020</v>
      </c>
      <c r="I679" s="653">
        <v>30000000</v>
      </c>
      <c r="J679" s="653">
        <v>0</v>
      </c>
      <c r="K679" s="653">
        <v>352000</v>
      </c>
      <c r="L679" s="69"/>
    </row>
    <row r="680" spans="1:12" ht="60" customHeight="1">
      <c r="A680" s="61">
        <v>666</v>
      </c>
      <c r="B680" s="61" t="s">
        <v>1052</v>
      </c>
      <c r="C680" s="61" t="s">
        <v>261</v>
      </c>
      <c r="D680" s="64" t="s">
        <v>1037</v>
      </c>
      <c r="E680" s="63" t="s">
        <v>900</v>
      </c>
      <c r="F680" s="4" t="s">
        <v>1038</v>
      </c>
      <c r="G680" s="61">
        <v>2018</v>
      </c>
      <c r="H680" s="61">
        <v>2021</v>
      </c>
      <c r="I680" s="653">
        <v>18000000</v>
      </c>
      <c r="J680" s="653">
        <v>0</v>
      </c>
      <c r="K680" s="653">
        <v>100000</v>
      </c>
      <c r="L680" s="69"/>
    </row>
    <row r="681" spans="1:12" ht="60" customHeight="1">
      <c r="A681" s="61">
        <v>667</v>
      </c>
      <c r="B681" s="61" t="s">
        <v>1052</v>
      </c>
      <c r="C681" s="61" t="s">
        <v>261</v>
      </c>
      <c r="D681" s="64" t="s">
        <v>1039</v>
      </c>
      <c r="E681" s="63" t="s">
        <v>45</v>
      </c>
      <c r="F681" s="4" t="s">
        <v>1040</v>
      </c>
      <c r="G681" s="61">
        <v>2018</v>
      </c>
      <c r="H681" s="61">
        <v>2020</v>
      </c>
      <c r="I681" s="653">
        <v>18500000</v>
      </c>
      <c r="J681" s="653">
        <v>0</v>
      </c>
      <c r="K681" s="653">
        <v>2000</v>
      </c>
      <c r="L681" s="69"/>
    </row>
    <row r="682" spans="1:12" ht="60" customHeight="1">
      <c r="A682" s="61">
        <v>668</v>
      </c>
      <c r="B682" s="61" t="s">
        <v>1052</v>
      </c>
      <c r="C682" s="61" t="s">
        <v>261</v>
      </c>
      <c r="D682" s="64" t="s">
        <v>1041</v>
      </c>
      <c r="E682" s="331" t="s">
        <v>436</v>
      </c>
      <c r="F682" s="4" t="s">
        <v>1042</v>
      </c>
      <c r="G682" s="61">
        <v>2018</v>
      </c>
      <c r="H682" s="61">
        <v>2019</v>
      </c>
      <c r="I682" s="653">
        <v>6000000</v>
      </c>
      <c r="J682" s="653">
        <v>0</v>
      </c>
      <c r="K682" s="653">
        <v>2000</v>
      </c>
      <c r="L682" s="69"/>
    </row>
    <row r="683" spans="1:12" ht="60" customHeight="1">
      <c r="A683" s="61">
        <v>669</v>
      </c>
      <c r="B683" s="61" t="s">
        <v>1052</v>
      </c>
      <c r="C683" s="61" t="s">
        <v>261</v>
      </c>
      <c r="D683" s="64" t="s">
        <v>1043</v>
      </c>
      <c r="E683" s="63" t="s">
        <v>900</v>
      </c>
      <c r="F683" s="4" t="s">
        <v>1044</v>
      </c>
      <c r="G683" s="61">
        <v>2018</v>
      </c>
      <c r="H683" s="61">
        <v>2020</v>
      </c>
      <c r="I683" s="653">
        <v>15000000</v>
      </c>
      <c r="J683" s="653">
        <v>0</v>
      </c>
      <c r="K683" s="653">
        <v>2000</v>
      </c>
      <c r="L683" s="69"/>
    </row>
    <row r="684" spans="1:12" ht="60" customHeight="1">
      <c r="A684" s="61">
        <v>670</v>
      </c>
      <c r="B684" s="61" t="s">
        <v>1052</v>
      </c>
      <c r="C684" s="61" t="s">
        <v>261</v>
      </c>
      <c r="D684" s="64" t="s">
        <v>1045</v>
      </c>
      <c r="E684" s="61" t="s">
        <v>39</v>
      </c>
      <c r="F684" s="4" t="s">
        <v>1011</v>
      </c>
      <c r="G684" s="61">
        <v>2018</v>
      </c>
      <c r="H684" s="61">
        <v>2020</v>
      </c>
      <c r="I684" s="653">
        <v>18000000</v>
      </c>
      <c r="J684" s="653">
        <v>0</v>
      </c>
      <c r="K684" s="653">
        <v>2000</v>
      </c>
      <c r="L684" s="69"/>
    </row>
    <row r="685" spans="1:12" ht="60" customHeight="1">
      <c r="A685" s="61">
        <v>671</v>
      </c>
      <c r="B685" s="61" t="s">
        <v>1052</v>
      </c>
      <c r="C685" s="61" t="s">
        <v>261</v>
      </c>
      <c r="D685" s="64" t="s">
        <v>1046</v>
      </c>
      <c r="E685" s="61" t="s">
        <v>39</v>
      </c>
      <c r="F685" s="4" t="s">
        <v>1047</v>
      </c>
      <c r="G685" s="61">
        <v>2018</v>
      </c>
      <c r="H685" s="61">
        <v>2020</v>
      </c>
      <c r="I685" s="653">
        <v>1300000</v>
      </c>
      <c r="J685" s="653">
        <v>0</v>
      </c>
      <c r="K685" s="653">
        <v>2000</v>
      </c>
      <c r="L685" s="69"/>
    </row>
    <row r="686" spans="1:12" ht="60" customHeight="1">
      <c r="A686" s="61">
        <v>672</v>
      </c>
      <c r="B686" s="61" t="s">
        <v>1052</v>
      </c>
      <c r="C686" s="61" t="s">
        <v>261</v>
      </c>
      <c r="D686" s="64" t="s">
        <v>1048</v>
      </c>
      <c r="E686" s="63" t="s">
        <v>900</v>
      </c>
      <c r="F686" s="4" t="s">
        <v>1049</v>
      </c>
      <c r="G686" s="61">
        <v>2017</v>
      </c>
      <c r="H686" s="61">
        <v>2019</v>
      </c>
      <c r="I686" s="653">
        <v>86257867</v>
      </c>
      <c r="J686" s="653">
        <v>67549717</v>
      </c>
      <c r="K686" s="653">
        <v>36000000</v>
      </c>
      <c r="L686" s="69"/>
    </row>
    <row r="687" spans="1:12" ht="60" customHeight="1">
      <c r="A687" s="61">
        <v>673</v>
      </c>
      <c r="B687" s="61" t="s">
        <v>1052</v>
      </c>
      <c r="C687" s="61" t="s">
        <v>261</v>
      </c>
      <c r="D687" s="64" t="s">
        <v>1050</v>
      </c>
      <c r="E687" s="63" t="s">
        <v>900</v>
      </c>
      <c r="F687" s="4" t="s">
        <v>1051</v>
      </c>
      <c r="G687" s="61">
        <v>2018</v>
      </c>
      <c r="H687" s="61">
        <v>2020</v>
      </c>
      <c r="I687" s="653">
        <v>9300000</v>
      </c>
      <c r="J687" s="653">
        <v>0</v>
      </c>
      <c r="K687" s="653">
        <v>2000</v>
      </c>
      <c r="L687" s="69"/>
    </row>
    <row r="688" spans="1:12" ht="39.950000000000003" customHeight="1">
      <c r="A688" s="61">
        <v>674</v>
      </c>
      <c r="B688" s="61" t="s">
        <v>1883</v>
      </c>
      <c r="C688" s="61" t="s">
        <v>261</v>
      </c>
      <c r="D688" s="635" t="s">
        <v>138</v>
      </c>
      <c r="E688" s="63" t="s">
        <v>53</v>
      </c>
      <c r="F688" s="63"/>
      <c r="G688" s="283">
        <v>43466</v>
      </c>
      <c r="H688" s="283">
        <v>43830</v>
      </c>
      <c r="I688" s="653">
        <v>3960000</v>
      </c>
      <c r="J688" s="653">
        <v>191872.89</v>
      </c>
      <c r="K688" s="653">
        <v>3960000</v>
      </c>
      <c r="L688" s="69"/>
    </row>
    <row r="689" spans="1:12" ht="39.950000000000003" customHeight="1">
      <c r="A689" s="61">
        <v>675</v>
      </c>
      <c r="B689" s="61" t="s">
        <v>1883</v>
      </c>
      <c r="C689" s="61" t="s">
        <v>261</v>
      </c>
      <c r="D689" s="635" t="s">
        <v>1884</v>
      </c>
      <c r="E689" s="63" t="s">
        <v>53</v>
      </c>
      <c r="F689" s="63"/>
      <c r="G689" s="283">
        <v>43466</v>
      </c>
      <c r="H689" s="283">
        <v>43830</v>
      </c>
      <c r="I689" s="653">
        <v>2812000</v>
      </c>
      <c r="J689" s="653">
        <v>271698.53999999998</v>
      </c>
      <c r="K689" s="653">
        <v>2812000</v>
      </c>
      <c r="L689" s="69"/>
    </row>
    <row r="690" spans="1:12" ht="39.950000000000003" customHeight="1">
      <c r="A690" s="61">
        <v>676</v>
      </c>
      <c r="B690" s="61" t="s">
        <v>1883</v>
      </c>
      <c r="C690" s="61" t="s">
        <v>261</v>
      </c>
      <c r="D690" s="635" t="s">
        <v>1885</v>
      </c>
      <c r="E690" s="63" t="s">
        <v>53</v>
      </c>
      <c r="F690" s="63"/>
      <c r="G690" s="283">
        <v>43466</v>
      </c>
      <c r="H690" s="283">
        <v>43830</v>
      </c>
      <c r="I690" s="653">
        <v>2156000</v>
      </c>
      <c r="J690" s="653">
        <v>82323</v>
      </c>
      <c r="K690" s="653">
        <v>2156000</v>
      </c>
      <c r="L690" s="69"/>
    </row>
    <row r="691" spans="1:12" ht="39.950000000000003" customHeight="1">
      <c r="A691" s="61">
        <v>677</v>
      </c>
      <c r="B691" s="63" t="s">
        <v>2330</v>
      </c>
      <c r="C691" s="61" t="s">
        <v>261</v>
      </c>
      <c r="D691" s="64" t="s">
        <v>1960</v>
      </c>
      <c r="E691" s="322" t="s">
        <v>276</v>
      </c>
      <c r="F691" s="63" t="s">
        <v>441</v>
      </c>
      <c r="G691" s="61">
        <v>2014</v>
      </c>
      <c r="H691" s="61">
        <v>2020</v>
      </c>
      <c r="I691" s="653">
        <v>5000000</v>
      </c>
      <c r="J691" s="653">
        <v>0</v>
      </c>
      <c r="K691" s="653">
        <v>5000</v>
      </c>
      <c r="L691" s="69"/>
    </row>
    <row r="692" spans="1:12" ht="39.950000000000003" customHeight="1">
      <c r="A692" s="61">
        <v>678</v>
      </c>
      <c r="B692" s="63" t="s">
        <v>2330</v>
      </c>
      <c r="C692" s="61" t="s">
        <v>261</v>
      </c>
      <c r="D692" s="64" t="s">
        <v>1962</v>
      </c>
      <c r="E692" s="322" t="s">
        <v>276</v>
      </c>
      <c r="F692" s="63" t="s">
        <v>1963</v>
      </c>
      <c r="G692" s="61">
        <v>2019</v>
      </c>
      <c r="H692" s="61">
        <v>2019</v>
      </c>
      <c r="I692" s="653">
        <v>400000</v>
      </c>
      <c r="J692" s="653">
        <v>0</v>
      </c>
      <c r="K692" s="653">
        <v>400000</v>
      </c>
      <c r="L692" s="69"/>
    </row>
    <row r="693" spans="1:12" ht="39.950000000000003" customHeight="1">
      <c r="A693" s="61">
        <v>679</v>
      </c>
      <c r="B693" s="63" t="s">
        <v>2330</v>
      </c>
      <c r="C693" s="61" t="s">
        <v>261</v>
      </c>
      <c r="D693" s="64" t="s">
        <v>1964</v>
      </c>
      <c r="E693" s="322" t="s">
        <v>276</v>
      </c>
      <c r="F693" s="63" t="s">
        <v>1965</v>
      </c>
      <c r="G693" s="61">
        <v>2019</v>
      </c>
      <c r="H693" s="61">
        <v>2019</v>
      </c>
      <c r="I693" s="653">
        <v>600000</v>
      </c>
      <c r="J693" s="653">
        <v>0</v>
      </c>
      <c r="K693" s="653">
        <v>600000</v>
      </c>
      <c r="L693" s="69"/>
    </row>
    <row r="694" spans="1:12" ht="39.950000000000003" customHeight="1">
      <c r="A694" s="61">
        <v>680</v>
      </c>
      <c r="B694" s="63" t="s">
        <v>2330</v>
      </c>
      <c r="C694" s="61" t="s">
        <v>261</v>
      </c>
      <c r="D694" s="64" t="s">
        <v>1967</v>
      </c>
      <c r="E694" s="322" t="s">
        <v>276</v>
      </c>
      <c r="F694" s="63" t="s">
        <v>1963</v>
      </c>
      <c r="G694" s="61">
        <v>2014</v>
      </c>
      <c r="H694" s="61">
        <v>2020</v>
      </c>
      <c r="I694" s="653">
        <v>9000000</v>
      </c>
      <c r="J694" s="653">
        <v>0</v>
      </c>
      <c r="K694" s="653">
        <v>2000</v>
      </c>
      <c r="L694" s="69"/>
    </row>
    <row r="695" spans="1:12" ht="39.950000000000003" customHeight="1">
      <c r="A695" s="61">
        <v>681</v>
      </c>
      <c r="B695" s="63" t="s">
        <v>2330</v>
      </c>
      <c r="C695" s="61" t="s">
        <v>261</v>
      </c>
      <c r="D695" s="64" t="s">
        <v>1969</v>
      </c>
      <c r="E695" s="322" t="s">
        <v>276</v>
      </c>
      <c r="F695" s="63" t="s">
        <v>1970</v>
      </c>
      <c r="G695" s="61">
        <v>2014</v>
      </c>
      <c r="H695" s="61">
        <v>2019</v>
      </c>
      <c r="I695" s="653">
        <v>13555000</v>
      </c>
      <c r="J695" s="653">
        <v>11025000</v>
      </c>
      <c r="K695" s="653">
        <v>2530000</v>
      </c>
      <c r="L695" s="69"/>
    </row>
    <row r="696" spans="1:12" ht="39.950000000000003" customHeight="1">
      <c r="A696" s="61">
        <v>682</v>
      </c>
      <c r="B696" s="63" t="s">
        <v>2330</v>
      </c>
      <c r="C696" s="61" t="s">
        <v>261</v>
      </c>
      <c r="D696" s="64" t="s">
        <v>1972</v>
      </c>
      <c r="E696" s="322" t="s">
        <v>276</v>
      </c>
      <c r="F696" s="63" t="s">
        <v>1963</v>
      </c>
      <c r="G696" s="61">
        <v>2015</v>
      </c>
      <c r="H696" s="61">
        <v>2019</v>
      </c>
      <c r="I696" s="653">
        <v>36000000</v>
      </c>
      <c r="J696" s="653">
        <v>20000000</v>
      </c>
      <c r="K696" s="653">
        <v>16000000</v>
      </c>
      <c r="L696" s="69"/>
    </row>
    <row r="697" spans="1:12" ht="39.950000000000003" customHeight="1">
      <c r="A697" s="61">
        <v>683</v>
      </c>
      <c r="B697" s="63" t="s">
        <v>2330</v>
      </c>
      <c r="C697" s="61" t="s">
        <v>261</v>
      </c>
      <c r="D697" s="64" t="s">
        <v>1976</v>
      </c>
      <c r="E697" s="322" t="s">
        <v>276</v>
      </c>
      <c r="F697" s="63" t="s">
        <v>1977</v>
      </c>
      <c r="G697" s="61">
        <v>2017</v>
      </c>
      <c r="H697" s="61">
        <v>2019</v>
      </c>
      <c r="I697" s="653">
        <v>700000</v>
      </c>
      <c r="J697" s="653">
        <v>0</v>
      </c>
      <c r="K697" s="653">
        <v>700000</v>
      </c>
      <c r="L697" s="69"/>
    </row>
    <row r="698" spans="1:12" ht="39.950000000000003" customHeight="1">
      <c r="A698" s="61">
        <v>684</v>
      </c>
      <c r="B698" s="63" t="s">
        <v>2330</v>
      </c>
      <c r="C698" s="61" t="s">
        <v>261</v>
      </c>
      <c r="D698" s="64" t="s">
        <v>1979</v>
      </c>
      <c r="E698" s="322" t="s">
        <v>276</v>
      </c>
      <c r="F698" s="63" t="s">
        <v>1963</v>
      </c>
      <c r="G698" s="61">
        <v>2018</v>
      </c>
      <c r="H698" s="61">
        <v>2019</v>
      </c>
      <c r="I698" s="653">
        <v>750000</v>
      </c>
      <c r="J698" s="653">
        <v>0</v>
      </c>
      <c r="K698" s="653">
        <v>750000</v>
      </c>
      <c r="L698" s="69"/>
    </row>
    <row r="699" spans="1:12" ht="39.950000000000003" customHeight="1">
      <c r="A699" s="61">
        <v>685</v>
      </c>
      <c r="B699" s="63" t="s">
        <v>2330</v>
      </c>
      <c r="C699" s="61" t="s">
        <v>261</v>
      </c>
      <c r="D699" s="64" t="s">
        <v>1981</v>
      </c>
      <c r="E699" s="322" t="s">
        <v>276</v>
      </c>
      <c r="F699" s="63" t="s">
        <v>1982</v>
      </c>
      <c r="G699" s="61">
        <v>2018</v>
      </c>
      <c r="H699" s="61">
        <v>2019</v>
      </c>
      <c r="I699" s="653">
        <v>600000</v>
      </c>
      <c r="J699" s="653">
        <v>0</v>
      </c>
      <c r="K699" s="653">
        <v>600000</v>
      </c>
      <c r="L699" s="69"/>
    </row>
    <row r="700" spans="1:12" ht="39.950000000000003" customHeight="1">
      <c r="A700" s="61">
        <v>686</v>
      </c>
      <c r="B700" s="63" t="s">
        <v>2330</v>
      </c>
      <c r="C700" s="61" t="s">
        <v>261</v>
      </c>
      <c r="D700" s="64" t="s">
        <v>1984</v>
      </c>
      <c r="E700" s="322" t="s">
        <v>276</v>
      </c>
      <c r="F700" s="63" t="s">
        <v>1985</v>
      </c>
      <c r="G700" s="61">
        <v>2019</v>
      </c>
      <c r="H700" s="61">
        <v>2019</v>
      </c>
      <c r="I700" s="653">
        <v>1000000</v>
      </c>
      <c r="J700" s="653">
        <v>0</v>
      </c>
      <c r="K700" s="653">
        <v>1000000</v>
      </c>
      <c r="L700" s="69"/>
    </row>
    <row r="701" spans="1:12" ht="39.950000000000003" customHeight="1">
      <c r="A701" s="61">
        <v>687</v>
      </c>
      <c r="B701" s="63" t="s">
        <v>2330</v>
      </c>
      <c r="C701" s="61" t="s">
        <v>261</v>
      </c>
      <c r="D701" s="64" t="s">
        <v>1987</v>
      </c>
      <c r="E701" s="322" t="s">
        <v>276</v>
      </c>
      <c r="F701" s="63" t="s">
        <v>441</v>
      </c>
      <c r="G701" s="61">
        <v>2017</v>
      </c>
      <c r="H701" s="61">
        <v>2020</v>
      </c>
      <c r="I701" s="653">
        <v>3200000</v>
      </c>
      <c r="J701" s="653">
        <v>0</v>
      </c>
      <c r="K701" s="653">
        <v>2700000</v>
      </c>
      <c r="L701" s="69"/>
    </row>
    <row r="702" spans="1:12" s="40" customFormat="1" ht="39.950000000000003" customHeight="1">
      <c r="A702" s="61">
        <v>688</v>
      </c>
      <c r="B702" s="63" t="s">
        <v>2330</v>
      </c>
      <c r="C702" s="61" t="s">
        <v>261</v>
      </c>
      <c r="D702" s="64" t="s">
        <v>1988</v>
      </c>
      <c r="E702" s="322" t="s">
        <v>276</v>
      </c>
      <c r="F702" s="63" t="s">
        <v>441</v>
      </c>
      <c r="G702" s="61">
        <v>2019</v>
      </c>
      <c r="H702" s="61">
        <v>2019</v>
      </c>
      <c r="I702" s="653">
        <v>500000</v>
      </c>
      <c r="J702" s="653">
        <v>0</v>
      </c>
      <c r="K702" s="653">
        <v>500000</v>
      </c>
      <c r="L702" s="224"/>
    </row>
    <row r="703" spans="1:12" s="40" customFormat="1" ht="39.950000000000003" customHeight="1" thickBot="1">
      <c r="A703" s="225">
        <v>689</v>
      </c>
      <c r="B703" s="65" t="s">
        <v>2330</v>
      </c>
      <c r="C703" s="225" t="s">
        <v>261</v>
      </c>
      <c r="D703" s="261" t="s">
        <v>1990</v>
      </c>
      <c r="E703" s="626" t="s">
        <v>276</v>
      </c>
      <c r="F703" s="65" t="s">
        <v>441</v>
      </c>
      <c r="G703" s="225">
        <v>2014</v>
      </c>
      <c r="H703" s="225">
        <v>2019</v>
      </c>
      <c r="I703" s="660">
        <v>555000</v>
      </c>
      <c r="J703" s="660">
        <v>0</v>
      </c>
      <c r="K703" s="660">
        <v>555000</v>
      </c>
      <c r="L703" s="224"/>
    </row>
    <row r="704" spans="1:12" s="40" customFormat="1" ht="30" customHeight="1" thickBot="1">
      <c r="A704" s="912" t="s">
        <v>31</v>
      </c>
      <c r="B704" s="913"/>
      <c r="C704" s="914"/>
      <c r="D704" s="627"/>
      <c r="E704" s="628"/>
      <c r="F704" s="622"/>
      <c r="G704" s="629"/>
      <c r="H704" s="629"/>
      <c r="I704" s="661">
        <f>SUM(I612:I703)</f>
        <v>2222857020.8099999</v>
      </c>
      <c r="J704" s="661">
        <f t="shared" ref="J704:K704" si="9">SUM(J612:J703)</f>
        <v>338114222.30000001</v>
      </c>
      <c r="K704" s="661">
        <f t="shared" si="9"/>
        <v>250983000</v>
      </c>
      <c r="L704" s="224"/>
    </row>
    <row r="705" spans="1:12" ht="9.9499999999999993" customHeight="1" thickBot="1">
      <c r="B705"/>
      <c r="C705"/>
      <c r="D705"/>
      <c r="E705"/>
      <c r="F705" s="571"/>
      <c r="G705"/>
      <c r="H705"/>
      <c r="I705"/>
      <c r="J705"/>
      <c r="K705"/>
    </row>
    <row r="706" spans="1:12" s="40" customFormat="1" ht="30" customHeight="1" thickBot="1">
      <c r="A706" s="909" t="s">
        <v>592</v>
      </c>
      <c r="B706" s="910"/>
      <c r="C706" s="910"/>
      <c r="D706" s="910"/>
      <c r="E706" s="910"/>
      <c r="F706" s="910"/>
      <c r="G706" s="910"/>
      <c r="H706" s="910"/>
      <c r="I706" s="910"/>
      <c r="J706" s="910"/>
      <c r="K706" s="911"/>
      <c r="L706" s="224"/>
    </row>
    <row r="707" spans="1:12" s="40" customFormat="1" ht="39.950000000000003" customHeight="1">
      <c r="A707" s="222">
        <v>690</v>
      </c>
      <c r="B707" s="222" t="s">
        <v>621</v>
      </c>
      <c r="C707" s="222" t="s">
        <v>592</v>
      </c>
      <c r="D707" s="256" t="s">
        <v>668</v>
      </c>
      <c r="E707" s="638" t="s">
        <v>357</v>
      </c>
      <c r="F707" s="255" t="s">
        <v>661</v>
      </c>
      <c r="G707" s="222">
        <v>2017</v>
      </c>
      <c r="H707" s="222">
        <v>2019</v>
      </c>
      <c r="I707" s="678">
        <v>14000000</v>
      </c>
      <c r="J707" s="678">
        <v>13465397.35</v>
      </c>
      <c r="K707" s="678">
        <v>534603</v>
      </c>
      <c r="L707" s="224"/>
    </row>
    <row r="708" spans="1:12" s="40" customFormat="1" ht="39.950000000000003" customHeight="1">
      <c r="A708" s="61">
        <v>691</v>
      </c>
      <c r="B708" s="61" t="s">
        <v>621</v>
      </c>
      <c r="C708" s="61" t="s">
        <v>592</v>
      </c>
      <c r="D708" s="64" t="s">
        <v>669</v>
      </c>
      <c r="E708" s="342" t="s">
        <v>52</v>
      </c>
      <c r="F708" s="63" t="s">
        <v>662</v>
      </c>
      <c r="G708" s="61">
        <v>2017</v>
      </c>
      <c r="H708" s="61">
        <v>2019</v>
      </c>
      <c r="I708" s="653">
        <v>27559165.800000001</v>
      </c>
      <c r="J708" s="653">
        <v>27206474.039999999</v>
      </c>
      <c r="K708" s="653">
        <v>352692</v>
      </c>
      <c r="L708" s="224"/>
    </row>
    <row r="709" spans="1:12" s="40" customFormat="1" ht="39.950000000000003" customHeight="1">
      <c r="A709" s="61">
        <v>692</v>
      </c>
      <c r="B709" s="61" t="s">
        <v>621</v>
      </c>
      <c r="C709" s="61" t="s">
        <v>592</v>
      </c>
      <c r="D709" s="64" t="s">
        <v>670</v>
      </c>
      <c r="E709" s="63" t="s">
        <v>165</v>
      </c>
      <c r="F709" s="63" t="s">
        <v>662</v>
      </c>
      <c r="G709" s="61">
        <v>2012</v>
      </c>
      <c r="H709" s="61">
        <v>2019</v>
      </c>
      <c r="I709" s="653">
        <v>93846240.25</v>
      </c>
      <c r="J709" s="653">
        <v>91804824.810000002</v>
      </c>
      <c r="K709" s="653">
        <v>17185000</v>
      </c>
      <c r="L709" s="224"/>
    </row>
    <row r="710" spans="1:12" s="42" customFormat="1" ht="39.950000000000003" customHeight="1">
      <c r="A710" s="61">
        <v>693</v>
      </c>
      <c r="B710" s="61" t="s">
        <v>621</v>
      </c>
      <c r="C710" s="61" t="s">
        <v>592</v>
      </c>
      <c r="D710" s="64" t="s">
        <v>671</v>
      </c>
      <c r="E710" s="61" t="s">
        <v>163</v>
      </c>
      <c r="F710" s="63" t="s">
        <v>663</v>
      </c>
      <c r="G710" s="61">
        <v>2011</v>
      </c>
      <c r="H710" s="61">
        <v>2020</v>
      </c>
      <c r="I710" s="653">
        <v>223534000</v>
      </c>
      <c r="J710" s="653">
        <v>183266693.34999999</v>
      </c>
      <c r="K710" s="653">
        <v>65209000</v>
      </c>
      <c r="L710" s="281"/>
    </row>
    <row r="711" spans="1:12" s="42" customFormat="1" ht="39.950000000000003" customHeight="1">
      <c r="A711" s="61">
        <v>694</v>
      </c>
      <c r="B711" s="61" t="s">
        <v>621</v>
      </c>
      <c r="C711" s="61" t="s">
        <v>592</v>
      </c>
      <c r="D711" s="64" t="s">
        <v>672</v>
      </c>
      <c r="E711" s="342" t="s">
        <v>49</v>
      </c>
      <c r="F711" s="63" t="s">
        <v>663</v>
      </c>
      <c r="G711" s="61">
        <v>2016</v>
      </c>
      <c r="H711" s="61">
        <v>2021</v>
      </c>
      <c r="I711" s="653">
        <v>335717000</v>
      </c>
      <c r="J711" s="653">
        <v>249931054.87</v>
      </c>
      <c r="K711" s="653">
        <v>2000</v>
      </c>
      <c r="L711" s="281"/>
    </row>
    <row r="712" spans="1:12" s="42" customFormat="1" ht="39.950000000000003" customHeight="1">
      <c r="A712" s="61">
        <v>695</v>
      </c>
      <c r="B712" s="61" t="s">
        <v>621</v>
      </c>
      <c r="C712" s="61" t="s">
        <v>592</v>
      </c>
      <c r="D712" s="64" t="s">
        <v>673</v>
      </c>
      <c r="E712" s="331" t="s">
        <v>392</v>
      </c>
      <c r="F712" s="63" t="s">
        <v>664</v>
      </c>
      <c r="G712" s="61">
        <v>2016</v>
      </c>
      <c r="H712" s="61">
        <v>2021</v>
      </c>
      <c r="I712" s="653">
        <v>100222000</v>
      </c>
      <c r="J712" s="653">
        <v>19161025.5</v>
      </c>
      <c r="K712" s="653">
        <v>44689000</v>
      </c>
      <c r="L712" s="281"/>
    </row>
    <row r="713" spans="1:12" s="42" customFormat="1" ht="39.950000000000003" customHeight="1">
      <c r="A713" s="61">
        <v>696</v>
      </c>
      <c r="B713" s="61" t="s">
        <v>621</v>
      </c>
      <c r="C713" s="61" t="s">
        <v>592</v>
      </c>
      <c r="D713" s="64" t="s">
        <v>674</v>
      </c>
      <c r="E713" s="342" t="s">
        <v>49</v>
      </c>
      <c r="F713" s="63"/>
      <c r="G713" s="61">
        <v>2017</v>
      </c>
      <c r="H713" s="61">
        <v>2020</v>
      </c>
      <c r="I713" s="653">
        <v>13643647.23</v>
      </c>
      <c r="J713" s="653">
        <v>6725688.7400000002</v>
      </c>
      <c r="K713" s="653">
        <v>6917958.4900000002</v>
      </c>
      <c r="L713" s="281"/>
    </row>
    <row r="714" spans="1:12" s="42" customFormat="1" ht="39.950000000000003" customHeight="1">
      <c r="A714" s="61">
        <v>697</v>
      </c>
      <c r="B714" s="61" t="s">
        <v>621</v>
      </c>
      <c r="C714" s="61" t="s">
        <v>592</v>
      </c>
      <c r="D714" s="64" t="s">
        <v>675</v>
      </c>
      <c r="E714" s="322" t="s">
        <v>276</v>
      </c>
      <c r="F714" s="63" t="s">
        <v>662</v>
      </c>
      <c r="G714" s="61">
        <v>2013</v>
      </c>
      <c r="H714" s="61">
        <v>2021</v>
      </c>
      <c r="I714" s="653">
        <v>58410000</v>
      </c>
      <c r="J714" s="653">
        <v>0</v>
      </c>
      <c r="K714" s="653">
        <v>41614000</v>
      </c>
      <c r="L714" s="281"/>
    </row>
    <row r="715" spans="1:12" s="42" customFormat="1" ht="39.950000000000003" customHeight="1">
      <c r="A715" s="61">
        <v>698</v>
      </c>
      <c r="B715" s="61" t="s">
        <v>621</v>
      </c>
      <c r="C715" s="61" t="s">
        <v>592</v>
      </c>
      <c r="D715" s="64" t="s">
        <v>676</v>
      </c>
      <c r="E715" s="63" t="s">
        <v>46</v>
      </c>
      <c r="F715" s="63" t="s">
        <v>662</v>
      </c>
      <c r="G715" s="61">
        <v>2018</v>
      </c>
      <c r="H715" s="61">
        <v>2020</v>
      </c>
      <c r="I715" s="653">
        <v>49000000</v>
      </c>
      <c r="J715" s="653">
        <v>0</v>
      </c>
      <c r="K715" s="653">
        <v>6500000</v>
      </c>
      <c r="L715" s="281"/>
    </row>
    <row r="716" spans="1:12" s="42" customFormat="1" ht="39.950000000000003" customHeight="1">
      <c r="A716" s="61">
        <v>699</v>
      </c>
      <c r="B716" s="61" t="s">
        <v>621</v>
      </c>
      <c r="C716" s="61" t="s">
        <v>592</v>
      </c>
      <c r="D716" s="64" t="s">
        <v>677</v>
      </c>
      <c r="E716" s="342" t="s">
        <v>49</v>
      </c>
      <c r="F716" s="63" t="s">
        <v>662</v>
      </c>
      <c r="G716" s="61">
        <v>2016</v>
      </c>
      <c r="H716" s="61">
        <v>2021</v>
      </c>
      <c r="I716" s="653">
        <v>137133000</v>
      </c>
      <c r="J716" s="653">
        <v>0</v>
      </c>
      <c r="K716" s="653">
        <v>14002000</v>
      </c>
      <c r="L716" s="281"/>
    </row>
    <row r="717" spans="1:12" s="42" customFormat="1" ht="39.950000000000003" customHeight="1">
      <c r="A717" s="61">
        <v>700</v>
      </c>
      <c r="B717" s="61" t="s">
        <v>621</v>
      </c>
      <c r="C717" s="61" t="s">
        <v>592</v>
      </c>
      <c r="D717" s="64" t="s">
        <v>678</v>
      </c>
      <c r="E717" s="63" t="s">
        <v>169</v>
      </c>
      <c r="F717" s="63" t="s">
        <v>662</v>
      </c>
      <c r="G717" s="61">
        <v>2018</v>
      </c>
      <c r="H717" s="61">
        <v>2021</v>
      </c>
      <c r="I717" s="653">
        <v>199512000</v>
      </c>
      <c r="J717" s="653">
        <v>0</v>
      </c>
      <c r="K717" s="653">
        <v>20002000</v>
      </c>
      <c r="L717" s="281"/>
    </row>
    <row r="718" spans="1:12" s="42" customFormat="1" ht="39.950000000000003" customHeight="1">
      <c r="A718" s="61">
        <v>701</v>
      </c>
      <c r="B718" s="61" t="s">
        <v>621</v>
      </c>
      <c r="C718" s="61" t="s">
        <v>592</v>
      </c>
      <c r="D718" s="64" t="s">
        <v>679</v>
      </c>
      <c r="E718" s="331" t="s">
        <v>436</v>
      </c>
      <c r="F718" s="63" t="s">
        <v>663</v>
      </c>
      <c r="G718" s="61">
        <v>2017</v>
      </c>
      <c r="H718" s="61">
        <v>2021</v>
      </c>
      <c r="I718" s="653">
        <v>185000000</v>
      </c>
      <c r="J718" s="653">
        <v>0</v>
      </c>
      <c r="K718" s="653">
        <v>2000</v>
      </c>
      <c r="L718" s="281"/>
    </row>
    <row r="719" spans="1:12" s="42" customFormat="1" ht="39.950000000000003" customHeight="1">
      <c r="A719" s="61">
        <v>702</v>
      </c>
      <c r="B719" s="61" t="s">
        <v>621</v>
      </c>
      <c r="C719" s="61" t="s">
        <v>592</v>
      </c>
      <c r="D719" s="64" t="s">
        <v>680</v>
      </c>
      <c r="E719" s="331" t="s">
        <v>411</v>
      </c>
      <c r="F719" s="63" t="s">
        <v>662</v>
      </c>
      <c r="G719" s="61">
        <v>2017</v>
      </c>
      <c r="H719" s="61">
        <v>2021</v>
      </c>
      <c r="I719" s="653">
        <v>135564000</v>
      </c>
      <c r="J719" s="653">
        <v>0</v>
      </c>
      <c r="K719" s="653">
        <v>2000</v>
      </c>
      <c r="L719" s="281"/>
    </row>
    <row r="720" spans="1:12" s="42" customFormat="1" ht="39.950000000000003" customHeight="1">
      <c r="A720" s="61">
        <v>703</v>
      </c>
      <c r="B720" s="61" t="s">
        <v>621</v>
      </c>
      <c r="C720" s="61" t="s">
        <v>592</v>
      </c>
      <c r="D720" s="64" t="s">
        <v>681</v>
      </c>
      <c r="E720" s="63" t="s">
        <v>2328</v>
      </c>
      <c r="F720" s="63" t="s">
        <v>662</v>
      </c>
      <c r="G720" s="61">
        <v>2017</v>
      </c>
      <c r="H720" s="61">
        <v>2021</v>
      </c>
      <c r="I720" s="653">
        <v>160000000</v>
      </c>
      <c r="J720" s="653">
        <v>0</v>
      </c>
      <c r="K720" s="653">
        <v>2000</v>
      </c>
      <c r="L720" s="281"/>
    </row>
    <row r="721" spans="1:12" s="42" customFormat="1" ht="39.950000000000003" customHeight="1">
      <c r="A721" s="61">
        <v>704</v>
      </c>
      <c r="B721" s="61" t="s">
        <v>621</v>
      </c>
      <c r="C721" s="61" t="s">
        <v>592</v>
      </c>
      <c r="D721" s="64" t="s">
        <v>682</v>
      </c>
      <c r="E721" s="63" t="s">
        <v>169</v>
      </c>
      <c r="F721" s="63" t="s">
        <v>662</v>
      </c>
      <c r="G721" s="61">
        <v>2019</v>
      </c>
      <c r="H721" s="61">
        <v>2021</v>
      </c>
      <c r="I721" s="653">
        <v>160000000</v>
      </c>
      <c r="J721" s="653">
        <v>0</v>
      </c>
      <c r="K721" s="653">
        <v>2000</v>
      </c>
      <c r="L721" s="281"/>
    </row>
    <row r="722" spans="1:12" s="42" customFormat="1" ht="39.950000000000003" customHeight="1">
      <c r="A722" s="61">
        <v>705</v>
      </c>
      <c r="B722" s="61" t="s">
        <v>621</v>
      </c>
      <c r="C722" s="61" t="s">
        <v>592</v>
      </c>
      <c r="D722" s="64" t="s">
        <v>683</v>
      </c>
      <c r="E722" s="63" t="s">
        <v>633</v>
      </c>
      <c r="F722" s="63" t="s">
        <v>662</v>
      </c>
      <c r="G722" s="61">
        <v>2019</v>
      </c>
      <c r="H722" s="61">
        <v>2021</v>
      </c>
      <c r="I722" s="653">
        <v>160000000</v>
      </c>
      <c r="J722" s="653">
        <v>0</v>
      </c>
      <c r="K722" s="653">
        <v>2000</v>
      </c>
      <c r="L722" s="281"/>
    </row>
    <row r="723" spans="1:12" s="42" customFormat="1" ht="39.950000000000003" customHeight="1">
      <c r="A723" s="61">
        <v>706</v>
      </c>
      <c r="B723" s="61" t="s">
        <v>621</v>
      </c>
      <c r="C723" s="61" t="s">
        <v>592</v>
      </c>
      <c r="D723" s="64" t="s">
        <v>684</v>
      </c>
      <c r="E723" s="331" t="s">
        <v>392</v>
      </c>
      <c r="F723" s="63" t="s">
        <v>662</v>
      </c>
      <c r="G723" s="61">
        <v>2019</v>
      </c>
      <c r="H723" s="61">
        <v>2021</v>
      </c>
      <c r="I723" s="653">
        <v>300000000</v>
      </c>
      <c r="J723" s="653">
        <v>0</v>
      </c>
      <c r="K723" s="653">
        <v>2000</v>
      </c>
      <c r="L723" s="281"/>
    </row>
    <row r="724" spans="1:12" s="42" customFormat="1" ht="39.950000000000003" customHeight="1">
      <c r="A724" s="61">
        <v>707</v>
      </c>
      <c r="B724" s="61" t="s">
        <v>621</v>
      </c>
      <c r="C724" s="61" t="s">
        <v>592</v>
      </c>
      <c r="D724" s="64" t="s">
        <v>685</v>
      </c>
      <c r="E724" s="331" t="s">
        <v>419</v>
      </c>
      <c r="F724" s="63" t="s">
        <v>662</v>
      </c>
      <c r="G724" s="61">
        <v>2019</v>
      </c>
      <c r="H724" s="61">
        <v>2021</v>
      </c>
      <c r="I724" s="653">
        <v>93040000</v>
      </c>
      <c r="J724" s="653">
        <v>0</v>
      </c>
      <c r="K724" s="653">
        <v>2000</v>
      </c>
      <c r="L724" s="281"/>
    </row>
    <row r="725" spans="1:12" s="42" customFormat="1" ht="39.950000000000003" customHeight="1">
      <c r="A725" s="61">
        <v>708</v>
      </c>
      <c r="B725" s="61" t="s">
        <v>621</v>
      </c>
      <c r="C725" s="61" t="s">
        <v>592</v>
      </c>
      <c r="D725" s="64" t="s">
        <v>686</v>
      </c>
      <c r="E725" s="61" t="s">
        <v>127</v>
      </c>
      <c r="F725" s="63" t="s">
        <v>665</v>
      </c>
      <c r="G725" s="61">
        <v>2018</v>
      </c>
      <c r="H725" s="61">
        <v>2020</v>
      </c>
      <c r="I725" s="653">
        <v>5000000</v>
      </c>
      <c r="J725" s="653">
        <v>0</v>
      </c>
      <c r="K725" s="653">
        <v>250000</v>
      </c>
      <c r="L725" s="281"/>
    </row>
    <row r="726" spans="1:12" s="42" customFormat="1" ht="39.950000000000003" customHeight="1">
      <c r="A726" s="61">
        <v>709</v>
      </c>
      <c r="B726" s="61" t="s">
        <v>621</v>
      </c>
      <c r="C726" s="61" t="s">
        <v>592</v>
      </c>
      <c r="D726" s="64" t="s">
        <v>687</v>
      </c>
      <c r="E726" s="63" t="s">
        <v>633</v>
      </c>
      <c r="F726" s="63" t="s">
        <v>665</v>
      </c>
      <c r="G726" s="61">
        <v>2017</v>
      </c>
      <c r="H726" s="61">
        <v>2020</v>
      </c>
      <c r="I726" s="653">
        <v>10000000</v>
      </c>
      <c r="J726" s="653">
        <v>0</v>
      </c>
      <c r="K726" s="653">
        <v>250000</v>
      </c>
      <c r="L726" s="281"/>
    </row>
    <row r="727" spans="1:12" s="40" customFormat="1" ht="39.950000000000003" customHeight="1">
      <c r="A727" s="61">
        <v>710</v>
      </c>
      <c r="B727" s="61" t="s">
        <v>621</v>
      </c>
      <c r="C727" s="61" t="s">
        <v>592</v>
      </c>
      <c r="D727" s="64" t="s">
        <v>688</v>
      </c>
      <c r="E727" s="61" t="s">
        <v>39</v>
      </c>
      <c r="F727" s="63" t="s">
        <v>665</v>
      </c>
      <c r="G727" s="61">
        <v>2017</v>
      </c>
      <c r="H727" s="61">
        <v>2020</v>
      </c>
      <c r="I727" s="653">
        <v>10000000</v>
      </c>
      <c r="J727" s="653">
        <v>0</v>
      </c>
      <c r="K727" s="653">
        <v>250000</v>
      </c>
      <c r="L727" s="224"/>
    </row>
    <row r="728" spans="1:12" s="40" customFormat="1" ht="39.950000000000003" customHeight="1">
      <c r="A728" s="61">
        <v>711</v>
      </c>
      <c r="B728" s="61" t="s">
        <v>621</v>
      </c>
      <c r="C728" s="61" t="s">
        <v>592</v>
      </c>
      <c r="D728" s="64" t="s">
        <v>689</v>
      </c>
      <c r="E728" s="63" t="s">
        <v>45</v>
      </c>
      <c r="F728" s="63" t="s">
        <v>665</v>
      </c>
      <c r="G728" s="61">
        <v>2017</v>
      </c>
      <c r="H728" s="61">
        <v>2020</v>
      </c>
      <c r="I728" s="653">
        <v>10000000</v>
      </c>
      <c r="J728" s="653">
        <v>0</v>
      </c>
      <c r="K728" s="653">
        <v>250000</v>
      </c>
      <c r="L728" s="224"/>
    </row>
    <row r="729" spans="1:12" s="40" customFormat="1" ht="39.950000000000003" customHeight="1">
      <c r="A729" s="61">
        <v>712</v>
      </c>
      <c r="B729" s="61" t="s">
        <v>621</v>
      </c>
      <c r="C729" s="61" t="s">
        <v>592</v>
      </c>
      <c r="D729" s="64" t="s">
        <v>690</v>
      </c>
      <c r="E729" s="331" t="s">
        <v>411</v>
      </c>
      <c r="F729" s="63" t="s">
        <v>665</v>
      </c>
      <c r="G729" s="61">
        <v>2017</v>
      </c>
      <c r="H729" s="61">
        <v>2020</v>
      </c>
      <c r="I729" s="653">
        <v>10000000</v>
      </c>
      <c r="J729" s="653">
        <v>0</v>
      </c>
      <c r="K729" s="653">
        <v>250000</v>
      </c>
      <c r="L729" s="224"/>
    </row>
    <row r="730" spans="1:12" s="40" customFormat="1" ht="39.950000000000003" customHeight="1">
      <c r="A730" s="61">
        <v>713</v>
      </c>
      <c r="B730" s="61" t="s">
        <v>621</v>
      </c>
      <c r="C730" s="61" t="s">
        <v>592</v>
      </c>
      <c r="D730" s="64" t="s">
        <v>691</v>
      </c>
      <c r="E730" s="303" t="s">
        <v>449</v>
      </c>
      <c r="F730" s="63" t="s">
        <v>665</v>
      </c>
      <c r="G730" s="61">
        <v>2017</v>
      </c>
      <c r="H730" s="61">
        <v>2020</v>
      </c>
      <c r="I730" s="653">
        <v>10000000</v>
      </c>
      <c r="J730" s="653">
        <v>0</v>
      </c>
      <c r="K730" s="653">
        <v>250000</v>
      </c>
      <c r="L730" s="224"/>
    </row>
    <row r="731" spans="1:12" s="40" customFormat="1" ht="39.950000000000003" customHeight="1">
      <c r="A731" s="61">
        <v>714</v>
      </c>
      <c r="B731" s="61" t="s">
        <v>621</v>
      </c>
      <c r="C731" s="61" t="s">
        <v>592</v>
      </c>
      <c r="D731" s="64" t="s">
        <v>692</v>
      </c>
      <c r="E731" s="63" t="s">
        <v>2325</v>
      </c>
      <c r="F731" s="63" t="s">
        <v>665</v>
      </c>
      <c r="G731" s="61">
        <v>2018</v>
      </c>
      <c r="H731" s="61">
        <v>2020</v>
      </c>
      <c r="I731" s="653">
        <v>10000000</v>
      </c>
      <c r="J731" s="653">
        <v>0</v>
      </c>
      <c r="K731" s="653">
        <v>250000</v>
      </c>
      <c r="L731" s="224"/>
    </row>
    <row r="732" spans="1:12" s="40" customFormat="1" ht="39.950000000000003" customHeight="1">
      <c r="A732" s="61">
        <v>715</v>
      </c>
      <c r="B732" s="61" t="s">
        <v>621</v>
      </c>
      <c r="C732" s="61" t="s">
        <v>592</v>
      </c>
      <c r="D732" s="64" t="s">
        <v>693</v>
      </c>
      <c r="E732" s="237" t="s">
        <v>2324</v>
      </c>
      <c r="F732" s="63" t="s">
        <v>665</v>
      </c>
      <c r="G732" s="61">
        <v>2018</v>
      </c>
      <c r="H732" s="61">
        <v>2020</v>
      </c>
      <c r="I732" s="653">
        <v>10000000</v>
      </c>
      <c r="J732" s="653">
        <v>0</v>
      </c>
      <c r="K732" s="653">
        <v>250000</v>
      </c>
      <c r="L732" s="224"/>
    </row>
    <row r="733" spans="1:12" s="40" customFormat="1" ht="39.950000000000003" customHeight="1">
      <c r="A733" s="61">
        <v>716</v>
      </c>
      <c r="B733" s="61" t="s">
        <v>621</v>
      </c>
      <c r="C733" s="61" t="s">
        <v>592</v>
      </c>
      <c r="D733" s="64" t="s">
        <v>694</v>
      </c>
      <c r="E733" s="63" t="s">
        <v>642</v>
      </c>
      <c r="F733" s="63" t="s">
        <v>665</v>
      </c>
      <c r="G733" s="61">
        <v>2016</v>
      </c>
      <c r="H733" s="61">
        <v>2020</v>
      </c>
      <c r="I733" s="653">
        <v>5000000</v>
      </c>
      <c r="J733" s="653">
        <v>0</v>
      </c>
      <c r="K733" s="653">
        <v>250000</v>
      </c>
      <c r="L733" s="224"/>
    </row>
    <row r="734" spans="1:12" s="40" customFormat="1" ht="39.950000000000003" customHeight="1">
      <c r="A734" s="61">
        <v>717</v>
      </c>
      <c r="B734" s="61" t="s">
        <v>621</v>
      </c>
      <c r="C734" s="61" t="s">
        <v>592</v>
      </c>
      <c r="D734" s="64" t="s">
        <v>695</v>
      </c>
      <c r="E734" s="303" t="s">
        <v>503</v>
      </c>
      <c r="F734" s="63" t="s">
        <v>666</v>
      </c>
      <c r="G734" s="61">
        <v>2017</v>
      </c>
      <c r="H734" s="61">
        <v>2020</v>
      </c>
      <c r="I734" s="653">
        <v>1000000</v>
      </c>
      <c r="J734" s="653">
        <v>0</v>
      </c>
      <c r="K734" s="653">
        <v>250000</v>
      </c>
      <c r="L734" s="224"/>
    </row>
    <row r="735" spans="1:12" s="40" customFormat="1" ht="39.950000000000003" customHeight="1">
      <c r="A735" s="61">
        <v>718</v>
      </c>
      <c r="B735" s="61" t="s">
        <v>621</v>
      </c>
      <c r="C735" s="61" t="s">
        <v>592</v>
      </c>
      <c r="D735" s="64" t="s">
        <v>696</v>
      </c>
      <c r="E735" s="61" t="s">
        <v>39</v>
      </c>
      <c r="F735" s="63" t="s">
        <v>665</v>
      </c>
      <c r="G735" s="61">
        <v>2017</v>
      </c>
      <c r="H735" s="61">
        <v>2020</v>
      </c>
      <c r="I735" s="653">
        <v>1000000</v>
      </c>
      <c r="J735" s="653">
        <v>0</v>
      </c>
      <c r="K735" s="653">
        <v>250000</v>
      </c>
      <c r="L735" s="224"/>
    </row>
    <row r="736" spans="1:12" s="40" customFormat="1" ht="39.950000000000003" customHeight="1">
      <c r="A736" s="61">
        <v>719</v>
      </c>
      <c r="B736" s="61" t="s">
        <v>621</v>
      </c>
      <c r="C736" s="61" t="s">
        <v>592</v>
      </c>
      <c r="D736" s="64" t="s">
        <v>697</v>
      </c>
      <c r="E736" s="63" t="s">
        <v>642</v>
      </c>
      <c r="F736" s="63" t="s">
        <v>665</v>
      </c>
      <c r="G736" s="61">
        <v>2017</v>
      </c>
      <c r="H736" s="61">
        <v>2020</v>
      </c>
      <c r="I736" s="653">
        <v>5000000</v>
      </c>
      <c r="J736" s="653">
        <v>0</v>
      </c>
      <c r="K736" s="653">
        <v>250000</v>
      </c>
      <c r="L736" s="224"/>
    </row>
    <row r="737" spans="1:12" s="40" customFormat="1" ht="39.950000000000003" customHeight="1">
      <c r="A737" s="61">
        <v>720</v>
      </c>
      <c r="B737" s="61" t="s">
        <v>621</v>
      </c>
      <c r="C737" s="61" t="s">
        <v>592</v>
      </c>
      <c r="D737" s="64" t="s">
        <v>698</v>
      </c>
      <c r="E737" s="331" t="s">
        <v>422</v>
      </c>
      <c r="F737" s="63" t="s">
        <v>665</v>
      </c>
      <c r="G737" s="61">
        <v>2017</v>
      </c>
      <c r="H737" s="61">
        <v>2020</v>
      </c>
      <c r="I737" s="653">
        <v>5000000</v>
      </c>
      <c r="J737" s="653">
        <v>0</v>
      </c>
      <c r="K737" s="653">
        <v>250000</v>
      </c>
      <c r="L737" s="224"/>
    </row>
    <row r="738" spans="1:12" s="40" customFormat="1" ht="39.950000000000003" customHeight="1">
      <c r="A738" s="61">
        <v>721</v>
      </c>
      <c r="B738" s="61" t="s">
        <v>621</v>
      </c>
      <c r="C738" s="61" t="s">
        <v>592</v>
      </c>
      <c r="D738" s="64" t="s">
        <v>699</v>
      </c>
      <c r="E738" s="63" t="s">
        <v>169</v>
      </c>
      <c r="F738" s="63" t="s">
        <v>665</v>
      </c>
      <c r="G738" s="61">
        <v>2017</v>
      </c>
      <c r="H738" s="61">
        <v>2020</v>
      </c>
      <c r="I738" s="653">
        <v>3000000</v>
      </c>
      <c r="J738" s="653">
        <v>0</v>
      </c>
      <c r="K738" s="653">
        <v>250000</v>
      </c>
      <c r="L738" s="224"/>
    </row>
    <row r="739" spans="1:12" s="40" customFormat="1" ht="39.950000000000003" customHeight="1">
      <c r="A739" s="61">
        <v>722</v>
      </c>
      <c r="B739" s="61" t="s">
        <v>621</v>
      </c>
      <c r="C739" s="61" t="s">
        <v>592</v>
      </c>
      <c r="D739" s="64" t="s">
        <v>700</v>
      </c>
      <c r="E739" s="342" t="s">
        <v>49</v>
      </c>
      <c r="F739" s="63" t="s">
        <v>665</v>
      </c>
      <c r="G739" s="61">
        <v>2017</v>
      </c>
      <c r="H739" s="61">
        <v>2020</v>
      </c>
      <c r="I739" s="653">
        <v>5000000</v>
      </c>
      <c r="J739" s="653">
        <v>0</v>
      </c>
      <c r="K739" s="653">
        <v>250000</v>
      </c>
      <c r="L739" s="224"/>
    </row>
    <row r="740" spans="1:12" s="40" customFormat="1" ht="39.950000000000003" customHeight="1">
      <c r="A740" s="61">
        <v>723</v>
      </c>
      <c r="B740" s="61" t="s">
        <v>621</v>
      </c>
      <c r="C740" s="61" t="s">
        <v>592</v>
      </c>
      <c r="D740" s="64" t="s">
        <v>701</v>
      </c>
      <c r="E740" s="63" t="s">
        <v>2325</v>
      </c>
      <c r="F740" s="63" t="s">
        <v>665</v>
      </c>
      <c r="G740" s="61">
        <v>2017</v>
      </c>
      <c r="H740" s="61">
        <v>2020</v>
      </c>
      <c r="I740" s="653">
        <v>5000000</v>
      </c>
      <c r="J740" s="653">
        <v>0</v>
      </c>
      <c r="K740" s="653">
        <v>250000</v>
      </c>
      <c r="L740" s="224"/>
    </row>
    <row r="741" spans="1:12" s="40" customFormat="1" ht="39.950000000000003" customHeight="1">
      <c r="A741" s="61">
        <v>724</v>
      </c>
      <c r="B741" s="61" t="s">
        <v>621</v>
      </c>
      <c r="C741" s="61" t="s">
        <v>592</v>
      </c>
      <c r="D741" s="64" t="s">
        <v>702</v>
      </c>
      <c r="E741" s="61" t="s">
        <v>127</v>
      </c>
      <c r="F741" s="63" t="s">
        <v>667</v>
      </c>
      <c r="G741" s="61">
        <v>2017</v>
      </c>
      <c r="H741" s="61">
        <v>2020</v>
      </c>
      <c r="I741" s="653">
        <v>9500000</v>
      </c>
      <c r="J741" s="653">
        <v>0</v>
      </c>
      <c r="K741" s="653">
        <v>2000</v>
      </c>
      <c r="L741" s="224"/>
    </row>
    <row r="742" spans="1:12" s="40" customFormat="1" ht="39.950000000000003" customHeight="1">
      <c r="A742" s="61">
        <v>725</v>
      </c>
      <c r="B742" s="61" t="s">
        <v>621</v>
      </c>
      <c r="C742" s="61" t="s">
        <v>592</v>
      </c>
      <c r="D742" s="64" t="s">
        <v>703</v>
      </c>
      <c r="E742" s="237" t="s">
        <v>332</v>
      </c>
      <c r="F742" s="63" t="s">
        <v>667</v>
      </c>
      <c r="G742" s="61">
        <v>2017</v>
      </c>
      <c r="H742" s="61">
        <v>2020</v>
      </c>
      <c r="I742" s="653">
        <v>6500000</v>
      </c>
      <c r="J742" s="653">
        <v>0</v>
      </c>
      <c r="K742" s="653">
        <v>2000</v>
      </c>
      <c r="L742" s="224"/>
    </row>
    <row r="743" spans="1:12" s="42" customFormat="1" ht="39.950000000000003" customHeight="1">
      <c r="A743" s="61">
        <v>726</v>
      </c>
      <c r="B743" s="61" t="s">
        <v>621</v>
      </c>
      <c r="C743" s="61" t="s">
        <v>592</v>
      </c>
      <c r="D743" s="64" t="s">
        <v>704</v>
      </c>
      <c r="E743" s="63" t="s">
        <v>167</v>
      </c>
      <c r="F743" s="63" t="s">
        <v>667</v>
      </c>
      <c r="G743" s="61">
        <v>2017</v>
      </c>
      <c r="H743" s="61">
        <v>2020</v>
      </c>
      <c r="I743" s="653">
        <v>6500000</v>
      </c>
      <c r="J743" s="653">
        <v>0</v>
      </c>
      <c r="K743" s="653">
        <v>2000</v>
      </c>
      <c r="L743" s="281"/>
    </row>
    <row r="744" spans="1:12" s="42" customFormat="1" ht="39.950000000000003" customHeight="1">
      <c r="A744" s="61">
        <v>727</v>
      </c>
      <c r="B744" s="61" t="s">
        <v>621</v>
      </c>
      <c r="C744" s="61" t="s">
        <v>592</v>
      </c>
      <c r="D744" s="64" t="s">
        <v>705</v>
      </c>
      <c r="E744" s="61" t="s">
        <v>127</v>
      </c>
      <c r="F744" s="63" t="s">
        <v>667</v>
      </c>
      <c r="G744" s="61">
        <v>2017</v>
      </c>
      <c r="H744" s="61">
        <v>2020</v>
      </c>
      <c r="I744" s="653">
        <v>3500000</v>
      </c>
      <c r="J744" s="653">
        <v>0</v>
      </c>
      <c r="K744" s="653">
        <v>2000</v>
      </c>
      <c r="L744" s="281"/>
    </row>
    <row r="745" spans="1:12" s="42" customFormat="1" ht="39.950000000000003" customHeight="1">
      <c r="A745" s="61">
        <v>728</v>
      </c>
      <c r="B745" s="61" t="s">
        <v>621</v>
      </c>
      <c r="C745" s="61" t="s">
        <v>592</v>
      </c>
      <c r="D745" s="64" t="s">
        <v>706</v>
      </c>
      <c r="E745" s="63" t="s">
        <v>642</v>
      </c>
      <c r="F745" s="63" t="s">
        <v>665</v>
      </c>
      <c r="G745" s="61">
        <v>2018</v>
      </c>
      <c r="H745" s="61">
        <v>2020</v>
      </c>
      <c r="I745" s="653">
        <v>5000000</v>
      </c>
      <c r="J745" s="653">
        <v>0</v>
      </c>
      <c r="K745" s="653">
        <v>2000</v>
      </c>
      <c r="L745" s="281"/>
    </row>
    <row r="746" spans="1:12" s="42" customFormat="1" ht="39.950000000000003" customHeight="1">
      <c r="A746" s="61">
        <v>729</v>
      </c>
      <c r="B746" s="61" t="s">
        <v>621</v>
      </c>
      <c r="C746" s="61" t="s">
        <v>592</v>
      </c>
      <c r="D746" s="64" t="s">
        <v>707</v>
      </c>
      <c r="E746" s="63" t="s">
        <v>169</v>
      </c>
      <c r="F746" s="63" t="s">
        <v>665</v>
      </c>
      <c r="G746" s="61">
        <v>2018</v>
      </c>
      <c r="H746" s="61">
        <v>2020</v>
      </c>
      <c r="I746" s="653">
        <v>5000000</v>
      </c>
      <c r="J746" s="653">
        <v>0</v>
      </c>
      <c r="K746" s="653">
        <v>2000</v>
      </c>
      <c r="L746" s="281"/>
    </row>
    <row r="747" spans="1:12" s="42" customFormat="1" ht="39.950000000000003" customHeight="1">
      <c r="A747" s="61">
        <v>730</v>
      </c>
      <c r="B747" s="61" t="s">
        <v>621</v>
      </c>
      <c r="C747" s="61" t="s">
        <v>592</v>
      </c>
      <c r="D747" s="64" t="s">
        <v>708</v>
      </c>
      <c r="E747" s="63" t="s">
        <v>144</v>
      </c>
      <c r="F747" s="63" t="s">
        <v>665</v>
      </c>
      <c r="G747" s="61">
        <v>2018</v>
      </c>
      <c r="H747" s="61">
        <v>2020</v>
      </c>
      <c r="I747" s="653">
        <v>5000000</v>
      </c>
      <c r="J747" s="653">
        <v>0</v>
      </c>
      <c r="K747" s="653">
        <v>2000</v>
      </c>
      <c r="L747" s="281"/>
    </row>
    <row r="748" spans="1:12" s="42" customFormat="1" ht="39.950000000000003" customHeight="1">
      <c r="A748" s="61">
        <v>731</v>
      </c>
      <c r="B748" s="61" t="s">
        <v>621</v>
      </c>
      <c r="C748" s="61" t="s">
        <v>592</v>
      </c>
      <c r="D748" s="64" t="s">
        <v>709</v>
      </c>
      <c r="E748" s="63" t="s">
        <v>2325</v>
      </c>
      <c r="F748" s="63" t="s">
        <v>665</v>
      </c>
      <c r="G748" s="61">
        <v>2018</v>
      </c>
      <c r="H748" s="61">
        <v>2020</v>
      </c>
      <c r="I748" s="653">
        <v>5000000</v>
      </c>
      <c r="J748" s="653">
        <v>0</v>
      </c>
      <c r="K748" s="653">
        <v>2000</v>
      </c>
      <c r="L748" s="281"/>
    </row>
    <row r="749" spans="1:12" s="42" customFormat="1" ht="39.950000000000003" customHeight="1">
      <c r="A749" s="61">
        <v>732</v>
      </c>
      <c r="B749" s="61" t="s">
        <v>621</v>
      </c>
      <c r="C749" s="61" t="s">
        <v>592</v>
      </c>
      <c r="D749" s="64" t="s">
        <v>710</v>
      </c>
      <c r="E749" s="322" t="s">
        <v>302</v>
      </c>
      <c r="F749" s="63" t="s">
        <v>665</v>
      </c>
      <c r="G749" s="61">
        <v>2018</v>
      </c>
      <c r="H749" s="61">
        <v>2020</v>
      </c>
      <c r="I749" s="653">
        <v>2000000</v>
      </c>
      <c r="J749" s="653">
        <v>0</v>
      </c>
      <c r="K749" s="653">
        <v>2000</v>
      </c>
      <c r="L749" s="281"/>
    </row>
    <row r="750" spans="1:12" s="42" customFormat="1" ht="39.950000000000003" customHeight="1">
      <c r="A750" s="61">
        <v>733</v>
      </c>
      <c r="B750" s="61" t="s">
        <v>621</v>
      </c>
      <c r="C750" s="61" t="s">
        <v>592</v>
      </c>
      <c r="D750" s="64" t="s">
        <v>711</v>
      </c>
      <c r="E750" s="63" t="s">
        <v>165</v>
      </c>
      <c r="F750" s="63" t="s">
        <v>665</v>
      </c>
      <c r="G750" s="61">
        <v>2018</v>
      </c>
      <c r="H750" s="61">
        <v>2020</v>
      </c>
      <c r="I750" s="653">
        <v>5000000</v>
      </c>
      <c r="J750" s="653">
        <v>0</v>
      </c>
      <c r="K750" s="653">
        <v>2000</v>
      </c>
      <c r="L750" s="281"/>
    </row>
    <row r="751" spans="1:12" s="42" customFormat="1" ht="39.950000000000003" customHeight="1">
      <c r="A751" s="61">
        <v>734</v>
      </c>
      <c r="B751" s="61" t="s">
        <v>621</v>
      </c>
      <c r="C751" s="61" t="s">
        <v>592</v>
      </c>
      <c r="D751" s="64" t="s">
        <v>712</v>
      </c>
      <c r="E751" s="61" t="s">
        <v>129</v>
      </c>
      <c r="F751" s="63" t="s">
        <v>665</v>
      </c>
      <c r="G751" s="61">
        <v>2018</v>
      </c>
      <c r="H751" s="61">
        <v>2020</v>
      </c>
      <c r="I751" s="653">
        <v>5000000</v>
      </c>
      <c r="J751" s="653">
        <v>0</v>
      </c>
      <c r="K751" s="653">
        <v>2000</v>
      </c>
      <c r="L751" s="281"/>
    </row>
    <row r="752" spans="1:12" s="42" customFormat="1" ht="39.950000000000003" customHeight="1">
      <c r="A752" s="61">
        <v>735</v>
      </c>
      <c r="B752" s="61" t="s">
        <v>621</v>
      </c>
      <c r="C752" s="61" t="s">
        <v>592</v>
      </c>
      <c r="D752" s="64" t="s">
        <v>713</v>
      </c>
      <c r="E752" s="63" t="s">
        <v>325</v>
      </c>
      <c r="F752" s="63" t="s">
        <v>665</v>
      </c>
      <c r="G752" s="61">
        <v>2018</v>
      </c>
      <c r="H752" s="61">
        <v>2020</v>
      </c>
      <c r="I752" s="653">
        <v>5000000</v>
      </c>
      <c r="J752" s="653">
        <v>0</v>
      </c>
      <c r="K752" s="653">
        <v>2000</v>
      </c>
      <c r="L752" s="281"/>
    </row>
    <row r="753" spans="1:12" s="42" customFormat="1" ht="39.950000000000003" customHeight="1">
      <c r="A753" s="61">
        <v>736</v>
      </c>
      <c r="B753" s="61" t="s">
        <v>621</v>
      </c>
      <c r="C753" s="61" t="s">
        <v>592</v>
      </c>
      <c r="D753" s="64" t="s">
        <v>714</v>
      </c>
      <c r="E753" s="237" t="s">
        <v>332</v>
      </c>
      <c r="F753" s="63" t="s">
        <v>665</v>
      </c>
      <c r="G753" s="61">
        <v>2018</v>
      </c>
      <c r="H753" s="61">
        <v>2020</v>
      </c>
      <c r="I753" s="653">
        <v>5000000</v>
      </c>
      <c r="J753" s="653">
        <v>0</v>
      </c>
      <c r="K753" s="653">
        <v>2000</v>
      </c>
      <c r="L753" s="281"/>
    </row>
    <row r="754" spans="1:12" s="28" customFormat="1" ht="39.950000000000003" customHeight="1">
      <c r="A754" s="61">
        <v>737</v>
      </c>
      <c r="B754" s="61" t="s">
        <v>621</v>
      </c>
      <c r="C754" s="61" t="s">
        <v>592</v>
      </c>
      <c r="D754" s="64" t="s">
        <v>715</v>
      </c>
      <c r="E754" s="237" t="s">
        <v>332</v>
      </c>
      <c r="F754" s="63" t="s">
        <v>665</v>
      </c>
      <c r="G754" s="61">
        <v>2018</v>
      </c>
      <c r="H754" s="61">
        <v>2020</v>
      </c>
      <c r="I754" s="653">
        <v>5000000</v>
      </c>
      <c r="J754" s="653">
        <v>0</v>
      </c>
      <c r="K754" s="653">
        <v>2000</v>
      </c>
      <c r="L754" s="223"/>
    </row>
    <row r="755" spans="1:12" s="28" customFormat="1" ht="39.950000000000003" customHeight="1">
      <c r="A755" s="61">
        <v>738</v>
      </c>
      <c r="B755" s="61" t="s">
        <v>621</v>
      </c>
      <c r="C755" s="61" t="s">
        <v>592</v>
      </c>
      <c r="D755" s="64" t="s">
        <v>716</v>
      </c>
      <c r="E755" s="322" t="s">
        <v>272</v>
      </c>
      <c r="F755" s="63" t="s">
        <v>665</v>
      </c>
      <c r="G755" s="61">
        <v>2018</v>
      </c>
      <c r="H755" s="61">
        <v>2020</v>
      </c>
      <c r="I755" s="653">
        <v>5000000</v>
      </c>
      <c r="J755" s="653">
        <v>0</v>
      </c>
      <c r="K755" s="653">
        <v>2000</v>
      </c>
      <c r="L755" s="223"/>
    </row>
    <row r="756" spans="1:12" s="28" customFormat="1" ht="39.950000000000003" customHeight="1">
      <c r="A756" s="61">
        <v>739</v>
      </c>
      <c r="B756" s="61" t="s">
        <v>621</v>
      </c>
      <c r="C756" s="61" t="s">
        <v>592</v>
      </c>
      <c r="D756" s="64" t="s">
        <v>717</v>
      </c>
      <c r="E756" s="322" t="s">
        <v>272</v>
      </c>
      <c r="F756" s="63" t="s">
        <v>665</v>
      </c>
      <c r="G756" s="61">
        <v>2018</v>
      </c>
      <c r="H756" s="61">
        <v>2020</v>
      </c>
      <c r="I756" s="653">
        <v>5000000</v>
      </c>
      <c r="J756" s="653">
        <v>0</v>
      </c>
      <c r="K756" s="653">
        <v>2000</v>
      </c>
      <c r="L756" s="223"/>
    </row>
    <row r="757" spans="1:12" s="40" customFormat="1" ht="39.950000000000003" customHeight="1">
      <c r="A757" s="61">
        <v>740</v>
      </c>
      <c r="B757" s="61" t="s">
        <v>621</v>
      </c>
      <c r="C757" s="61" t="s">
        <v>592</v>
      </c>
      <c r="D757" s="64" t="s">
        <v>718</v>
      </c>
      <c r="E757" s="322" t="s">
        <v>272</v>
      </c>
      <c r="F757" s="63" t="s">
        <v>665</v>
      </c>
      <c r="G757" s="61">
        <v>2018</v>
      </c>
      <c r="H757" s="61">
        <v>2020</v>
      </c>
      <c r="I757" s="653">
        <v>5000000</v>
      </c>
      <c r="J757" s="653">
        <v>0</v>
      </c>
      <c r="K757" s="653">
        <v>2000</v>
      </c>
      <c r="L757" s="224"/>
    </row>
    <row r="758" spans="1:12" s="40" customFormat="1" ht="39.950000000000003" customHeight="1">
      <c r="A758" s="61">
        <v>741</v>
      </c>
      <c r="B758" s="61" t="s">
        <v>621</v>
      </c>
      <c r="C758" s="61" t="s">
        <v>592</v>
      </c>
      <c r="D758" s="64" t="s">
        <v>719</v>
      </c>
      <c r="E758" s="63" t="s">
        <v>2329</v>
      </c>
      <c r="F758" s="63" t="s">
        <v>665</v>
      </c>
      <c r="G758" s="61">
        <v>2018</v>
      </c>
      <c r="H758" s="61">
        <v>2020</v>
      </c>
      <c r="I758" s="653">
        <v>5000000</v>
      </c>
      <c r="J758" s="653">
        <v>0</v>
      </c>
      <c r="K758" s="653">
        <v>2000</v>
      </c>
      <c r="L758" s="224"/>
    </row>
    <row r="759" spans="1:12" s="40" customFormat="1" ht="39.950000000000003" customHeight="1">
      <c r="A759" s="61">
        <v>742</v>
      </c>
      <c r="B759" s="61" t="s">
        <v>621</v>
      </c>
      <c r="C759" s="61" t="s">
        <v>592</v>
      </c>
      <c r="D759" s="64" t="s">
        <v>720</v>
      </c>
      <c r="E759" s="342" t="s">
        <v>51</v>
      </c>
      <c r="F759" s="63" t="s">
        <v>665</v>
      </c>
      <c r="G759" s="61">
        <v>2018</v>
      </c>
      <c r="H759" s="61">
        <v>2020</v>
      </c>
      <c r="I759" s="653">
        <v>2000000</v>
      </c>
      <c r="J759" s="653">
        <v>0</v>
      </c>
      <c r="K759" s="653">
        <v>2000</v>
      </c>
      <c r="L759" s="224"/>
    </row>
    <row r="760" spans="1:12" s="40" customFormat="1" ht="39.950000000000003" customHeight="1">
      <c r="A760" s="61">
        <v>743</v>
      </c>
      <c r="B760" s="61" t="s">
        <v>621</v>
      </c>
      <c r="C760" s="61" t="s">
        <v>592</v>
      </c>
      <c r="D760" s="64" t="s">
        <v>721</v>
      </c>
      <c r="E760" s="63" t="s">
        <v>167</v>
      </c>
      <c r="F760" s="63" t="s">
        <v>665</v>
      </c>
      <c r="G760" s="61">
        <v>2018</v>
      </c>
      <c r="H760" s="61">
        <v>2020</v>
      </c>
      <c r="I760" s="653">
        <v>2000000</v>
      </c>
      <c r="J760" s="653">
        <v>0</v>
      </c>
      <c r="K760" s="653">
        <v>2000</v>
      </c>
      <c r="L760" s="224"/>
    </row>
    <row r="761" spans="1:12" s="40" customFormat="1" ht="39.950000000000003" customHeight="1">
      <c r="A761" s="61">
        <v>744</v>
      </c>
      <c r="B761" s="61" t="s">
        <v>621</v>
      </c>
      <c r="C761" s="61" t="s">
        <v>592</v>
      </c>
      <c r="D761" s="64" t="s">
        <v>722</v>
      </c>
      <c r="E761" s="63" t="s">
        <v>165</v>
      </c>
      <c r="F761" s="63" t="s">
        <v>665</v>
      </c>
      <c r="G761" s="61">
        <v>2018</v>
      </c>
      <c r="H761" s="61">
        <v>2020</v>
      </c>
      <c r="I761" s="653">
        <v>1000000</v>
      </c>
      <c r="J761" s="653">
        <v>0</v>
      </c>
      <c r="K761" s="653">
        <v>2000</v>
      </c>
      <c r="L761" s="224"/>
    </row>
    <row r="762" spans="1:12" s="40" customFormat="1" ht="39.950000000000003" customHeight="1">
      <c r="A762" s="61">
        <v>745</v>
      </c>
      <c r="B762" s="61" t="s">
        <v>621</v>
      </c>
      <c r="C762" s="61" t="s">
        <v>592</v>
      </c>
      <c r="D762" s="64" t="s">
        <v>723</v>
      </c>
      <c r="E762" s="331" t="s">
        <v>419</v>
      </c>
      <c r="F762" s="63" t="s">
        <v>665</v>
      </c>
      <c r="G762" s="61">
        <v>2018</v>
      </c>
      <c r="H762" s="61">
        <v>2020</v>
      </c>
      <c r="I762" s="653">
        <v>2000000</v>
      </c>
      <c r="J762" s="653">
        <v>0</v>
      </c>
      <c r="K762" s="653">
        <v>2000</v>
      </c>
      <c r="L762" s="224"/>
    </row>
    <row r="763" spans="1:12" s="40" customFormat="1" ht="39.950000000000003" customHeight="1">
      <c r="A763" s="61">
        <v>746</v>
      </c>
      <c r="B763" s="61" t="s">
        <v>621</v>
      </c>
      <c r="C763" s="61" t="s">
        <v>592</v>
      </c>
      <c r="D763" s="64" t="s">
        <v>724</v>
      </c>
      <c r="E763" s="63" t="s">
        <v>2328</v>
      </c>
      <c r="F763" s="63" t="s">
        <v>665</v>
      </c>
      <c r="G763" s="61">
        <v>2018</v>
      </c>
      <c r="H763" s="61">
        <v>2020</v>
      </c>
      <c r="I763" s="653">
        <v>2000000</v>
      </c>
      <c r="J763" s="653">
        <v>0</v>
      </c>
      <c r="K763" s="653">
        <v>2000</v>
      </c>
      <c r="L763" s="224"/>
    </row>
    <row r="764" spans="1:12" s="40" customFormat="1" ht="39.950000000000003" customHeight="1">
      <c r="A764" s="61">
        <v>747</v>
      </c>
      <c r="B764" s="61" t="s">
        <v>621</v>
      </c>
      <c r="C764" s="61" t="s">
        <v>592</v>
      </c>
      <c r="D764" s="64" t="s">
        <v>725</v>
      </c>
      <c r="E764" s="63" t="s">
        <v>2328</v>
      </c>
      <c r="F764" s="63" t="s">
        <v>665</v>
      </c>
      <c r="G764" s="61">
        <v>2018</v>
      </c>
      <c r="H764" s="61">
        <v>2020</v>
      </c>
      <c r="I764" s="653">
        <v>2000000</v>
      </c>
      <c r="J764" s="653">
        <v>0</v>
      </c>
      <c r="K764" s="653">
        <v>2000</v>
      </c>
      <c r="L764" s="224"/>
    </row>
    <row r="765" spans="1:12" s="40" customFormat="1" ht="39.950000000000003" customHeight="1">
      <c r="A765" s="61">
        <v>748</v>
      </c>
      <c r="B765" s="61" t="s">
        <v>621</v>
      </c>
      <c r="C765" s="61" t="s">
        <v>592</v>
      </c>
      <c r="D765" s="64" t="s">
        <v>726</v>
      </c>
      <c r="E765" s="63" t="s">
        <v>169</v>
      </c>
      <c r="F765" s="63" t="s">
        <v>665</v>
      </c>
      <c r="G765" s="61">
        <v>2018</v>
      </c>
      <c r="H765" s="61">
        <v>2020</v>
      </c>
      <c r="I765" s="653">
        <v>1000000</v>
      </c>
      <c r="J765" s="653">
        <v>0</v>
      </c>
      <c r="K765" s="653">
        <v>2000</v>
      </c>
      <c r="L765" s="224"/>
    </row>
    <row r="766" spans="1:12" s="40" customFormat="1" ht="39.950000000000003" customHeight="1">
      <c r="A766" s="61">
        <v>749</v>
      </c>
      <c r="B766" s="61" t="s">
        <v>621</v>
      </c>
      <c r="C766" s="61" t="s">
        <v>592</v>
      </c>
      <c r="D766" s="64" t="s">
        <v>727</v>
      </c>
      <c r="E766" s="63" t="s">
        <v>169</v>
      </c>
      <c r="F766" s="63" t="s">
        <v>665</v>
      </c>
      <c r="G766" s="61">
        <v>2018</v>
      </c>
      <c r="H766" s="61">
        <v>2020</v>
      </c>
      <c r="I766" s="653">
        <v>1000000</v>
      </c>
      <c r="J766" s="653">
        <v>0</v>
      </c>
      <c r="K766" s="653">
        <v>2000</v>
      </c>
      <c r="L766" s="224"/>
    </row>
    <row r="767" spans="1:12" s="40" customFormat="1" ht="39.950000000000003" customHeight="1">
      <c r="A767" s="61">
        <v>750</v>
      </c>
      <c r="B767" s="61" t="s">
        <v>621</v>
      </c>
      <c r="C767" s="61" t="s">
        <v>592</v>
      </c>
      <c r="D767" s="64" t="s">
        <v>728</v>
      </c>
      <c r="E767" s="63" t="s">
        <v>169</v>
      </c>
      <c r="F767" s="63" t="s">
        <v>665</v>
      </c>
      <c r="G767" s="61">
        <v>2018</v>
      </c>
      <c r="H767" s="61">
        <v>2020</v>
      </c>
      <c r="I767" s="653">
        <v>5000000</v>
      </c>
      <c r="J767" s="653">
        <v>0</v>
      </c>
      <c r="K767" s="653">
        <v>2000</v>
      </c>
      <c r="L767" s="224"/>
    </row>
    <row r="768" spans="1:12" s="28" customFormat="1" ht="39.950000000000003" customHeight="1">
      <c r="A768" s="61">
        <v>751</v>
      </c>
      <c r="B768" s="61" t="s">
        <v>621</v>
      </c>
      <c r="C768" s="61" t="s">
        <v>592</v>
      </c>
      <c r="D768" s="64" t="s">
        <v>729</v>
      </c>
      <c r="E768" s="63" t="s">
        <v>2329</v>
      </c>
      <c r="F768" s="63" t="s">
        <v>665</v>
      </c>
      <c r="G768" s="61">
        <v>2018</v>
      </c>
      <c r="H768" s="61">
        <v>2020</v>
      </c>
      <c r="I768" s="653">
        <v>2000000</v>
      </c>
      <c r="J768" s="653">
        <v>0</v>
      </c>
      <c r="K768" s="653">
        <v>2000</v>
      </c>
      <c r="L768" s="223"/>
    </row>
    <row r="769" spans="1:12" s="28" customFormat="1" ht="39.950000000000003" customHeight="1">
      <c r="A769" s="61">
        <v>752</v>
      </c>
      <c r="B769" s="61" t="s">
        <v>621</v>
      </c>
      <c r="C769" s="61" t="s">
        <v>592</v>
      </c>
      <c r="D769" s="64" t="s">
        <v>730</v>
      </c>
      <c r="E769" s="63" t="s">
        <v>169</v>
      </c>
      <c r="F769" s="63" t="s">
        <v>665</v>
      </c>
      <c r="G769" s="61">
        <v>2019</v>
      </c>
      <c r="H769" s="61">
        <v>2020</v>
      </c>
      <c r="I769" s="653">
        <v>2000000</v>
      </c>
      <c r="J769" s="653">
        <v>0</v>
      </c>
      <c r="K769" s="653">
        <v>2000</v>
      </c>
      <c r="L769" s="223"/>
    </row>
    <row r="770" spans="1:12" s="28" customFormat="1" ht="39.950000000000003" customHeight="1">
      <c r="A770" s="61">
        <v>753</v>
      </c>
      <c r="B770" s="61" t="s">
        <v>621</v>
      </c>
      <c r="C770" s="61" t="s">
        <v>592</v>
      </c>
      <c r="D770" s="64" t="s">
        <v>731</v>
      </c>
      <c r="E770" s="63" t="s">
        <v>169</v>
      </c>
      <c r="F770" s="63" t="s">
        <v>665</v>
      </c>
      <c r="G770" s="61">
        <v>2019</v>
      </c>
      <c r="H770" s="61">
        <v>2020</v>
      </c>
      <c r="I770" s="653">
        <v>2000000</v>
      </c>
      <c r="J770" s="653">
        <v>0</v>
      </c>
      <c r="K770" s="653">
        <v>2000</v>
      </c>
      <c r="L770" s="223"/>
    </row>
    <row r="771" spans="1:12" s="28" customFormat="1" ht="39.950000000000003" customHeight="1">
      <c r="A771" s="61">
        <v>754</v>
      </c>
      <c r="B771" s="61" t="s">
        <v>621</v>
      </c>
      <c r="C771" s="61" t="s">
        <v>592</v>
      </c>
      <c r="D771" s="64" t="s">
        <v>732</v>
      </c>
      <c r="E771" s="63" t="s">
        <v>652</v>
      </c>
      <c r="F771" s="63" t="s">
        <v>665</v>
      </c>
      <c r="G771" s="61">
        <v>2018</v>
      </c>
      <c r="H771" s="61">
        <v>2020</v>
      </c>
      <c r="I771" s="653">
        <v>2000000</v>
      </c>
      <c r="J771" s="653">
        <v>0</v>
      </c>
      <c r="K771" s="653">
        <v>2000</v>
      </c>
      <c r="L771" s="223"/>
    </row>
    <row r="772" spans="1:12" s="28" customFormat="1" ht="39.950000000000003" customHeight="1">
      <c r="A772" s="61">
        <v>755</v>
      </c>
      <c r="B772" s="61" t="s">
        <v>621</v>
      </c>
      <c r="C772" s="61" t="s">
        <v>592</v>
      </c>
      <c r="D772" s="64" t="s">
        <v>733</v>
      </c>
      <c r="E772" s="63" t="s">
        <v>633</v>
      </c>
      <c r="F772" s="63" t="s">
        <v>665</v>
      </c>
      <c r="G772" s="61">
        <v>2019</v>
      </c>
      <c r="H772" s="61">
        <v>2020</v>
      </c>
      <c r="I772" s="653">
        <v>2000000</v>
      </c>
      <c r="J772" s="653">
        <v>0</v>
      </c>
      <c r="K772" s="653">
        <v>2000</v>
      </c>
      <c r="L772" s="223"/>
    </row>
    <row r="773" spans="1:12" s="28" customFormat="1" ht="39.950000000000003" customHeight="1">
      <c r="A773" s="61">
        <v>756</v>
      </c>
      <c r="B773" s="61" t="s">
        <v>621</v>
      </c>
      <c r="C773" s="61" t="s">
        <v>592</v>
      </c>
      <c r="D773" s="64" t="s">
        <v>734</v>
      </c>
      <c r="E773" s="63" t="s">
        <v>633</v>
      </c>
      <c r="F773" s="63" t="s">
        <v>665</v>
      </c>
      <c r="G773" s="61">
        <v>2019</v>
      </c>
      <c r="H773" s="61">
        <v>2020</v>
      </c>
      <c r="I773" s="653">
        <v>2000000</v>
      </c>
      <c r="J773" s="653">
        <v>0</v>
      </c>
      <c r="K773" s="653">
        <v>2000</v>
      </c>
      <c r="L773" s="223"/>
    </row>
    <row r="774" spans="1:12" s="28" customFormat="1" ht="39.950000000000003" customHeight="1">
      <c r="A774" s="61">
        <v>757</v>
      </c>
      <c r="B774" s="61" t="s">
        <v>621</v>
      </c>
      <c r="C774" s="61" t="s">
        <v>592</v>
      </c>
      <c r="D774" s="64" t="s">
        <v>735</v>
      </c>
      <c r="E774" s="331" t="s">
        <v>392</v>
      </c>
      <c r="F774" s="63" t="s">
        <v>665</v>
      </c>
      <c r="G774" s="61">
        <v>2019</v>
      </c>
      <c r="H774" s="61">
        <v>2020</v>
      </c>
      <c r="I774" s="653">
        <v>2000000</v>
      </c>
      <c r="J774" s="653">
        <v>0</v>
      </c>
      <c r="K774" s="653">
        <v>2000</v>
      </c>
      <c r="L774" s="223"/>
    </row>
    <row r="775" spans="1:12" s="28" customFormat="1" ht="39.950000000000003" customHeight="1">
      <c r="A775" s="61">
        <v>758</v>
      </c>
      <c r="B775" s="61" t="s">
        <v>621</v>
      </c>
      <c r="C775" s="61" t="s">
        <v>592</v>
      </c>
      <c r="D775" s="64" t="s">
        <v>736</v>
      </c>
      <c r="E775" s="63" t="s">
        <v>2329</v>
      </c>
      <c r="F775" s="63" t="s">
        <v>665</v>
      </c>
      <c r="G775" s="61">
        <v>2019</v>
      </c>
      <c r="H775" s="61">
        <v>2020</v>
      </c>
      <c r="I775" s="653">
        <v>1000000</v>
      </c>
      <c r="J775" s="653">
        <v>0</v>
      </c>
      <c r="K775" s="653">
        <v>2000</v>
      </c>
      <c r="L775" s="223"/>
    </row>
    <row r="776" spans="1:12" s="28" customFormat="1" ht="39.950000000000003" customHeight="1">
      <c r="A776" s="61">
        <v>759</v>
      </c>
      <c r="B776" s="61" t="s">
        <v>621</v>
      </c>
      <c r="C776" s="61" t="s">
        <v>592</v>
      </c>
      <c r="D776" s="64" t="s">
        <v>737</v>
      </c>
      <c r="E776" s="322" t="s">
        <v>357</v>
      </c>
      <c r="F776" s="63" t="s">
        <v>665</v>
      </c>
      <c r="G776" s="61">
        <v>2019</v>
      </c>
      <c r="H776" s="61">
        <v>2020</v>
      </c>
      <c r="I776" s="653">
        <v>2000000</v>
      </c>
      <c r="J776" s="653">
        <v>0</v>
      </c>
      <c r="K776" s="653">
        <v>2000</v>
      </c>
      <c r="L776" s="223"/>
    </row>
    <row r="777" spans="1:12" s="28" customFormat="1" ht="39.950000000000003" customHeight="1">
      <c r="A777" s="61">
        <v>760</v>
      </c>
      <c r="B777" s="61" t="s">
        <v>621</v>
      </c>
      <c r="C777" s="61" t="s">
        <v>592</v>
      </c>
      <c r="D777" s="64" t="s">
        <v>738</v>
      </c>
      <c r="E777" s="61" t="s">
        <v>129</v>
      </c>
      <c r="F777" s="63" t="s">
        <v>665</v>
      </c>
      <c r="G777" s="61">
        <v>2019</v>
      </c>
      <c r="H777" s="61">
        <v>2020</v>
      </c>
      <c r="I777" s="653">
        <v>2000000</v>
      </c>
      <c r="J777" s="653">
        <v>0</v>
      </c>
      <c r="K777" s="653">
        <v>2000</v>
      </c>
      <c r="L777" s="223"/>
    </row>
    <row r="778" spans="1:12" s="28" customFormat="1" ht="39.950000000000003" customHeight="1">
      <c r="A778" s="61">
        <v>761</v>
      </c>
      <c r="B778" s="61" t="s">
        <v>788</v>
      </c>
      <c r="C778" s="61" t="s">
        <v>592</v>
      </c>
      <c r="D778" s="64" t="s">
        <v>785</v>
      </c>
      <c r="E778" s="303" t="s">
        <v>449</v>
      </c>
      <c r="F778" s="63" t="s">
        <v>740</v>
      </c>
      <c r="G778" s="283">
        <v>41592</v>
      </c>
      <c r="H778" s="283">
        <v>44113</v>
      </c>
      <c r="I778" s="653">
        <v>571575583.14999998</v>
      </c>
      <c r="J778" s="653">
        <v>411641555.31</v>
      </c>
      <c r="K778" s="653"/>
      <c r="L778" s="223"/>
    </row>
    <row r="779" spans="1:12" s="28" customFormat="1" ht="39.950000000000003" customHeight="1">
      <c r="A779" s="61">
        <v>762</v>
      </c>
      <c r="B779" s="61" t="s">
        <v>788</v>
      </c>
      <c r="C779" s="61" t="s">
        <v>592</v>
      </c>
      <c r="D779" s="64" t="s">
        <v>786</v>
      </c>
      <c r="E779" s="61" t="s">
        <v>127</v>
      </c>
      <c r="F779" s="63" t="s">
        <v>740</v>
      </c>
      <c r="G779" s="283">
        <v>41774</v>
      </c>
      <c r="H779" s="283">
        <v>43869</v>
      </c>
      <c r="I779" s="653">
        <v>576200837.50999999</v>
      </c>
      <c r="J779" s="653">
        <v>331590347.37</v>
      </c>
      <c r="K779" s="653"/>
      <c r="L779" s="223"/>
    </row>
    <row r="780" spans="1:12" s="28" customFormat="1" ht="39.950000000000003" customHeight="1">
      <c r="A780" s="61">
        <v>763</v>
      </c>
      <c r="B780" s="61" t="s">
        <v>788</v>
      </c>
      <c r="C780" s="61" t="s">
        <v>592</v>
      </c>
      <c r="D780" s="64" t="s">
        <v>787</v>
      </c>
      <c r="E780" s="61" t="s">
        <v>129</v>
      </c>
      <c r="F780" s="63" t="s">
        <v>740</v>
      </c>
      <c r="G780" s="283">
        <v>41858</v>
      </c>
      <c r="H780" s="283">
        <v>43134</v>
      </c>
      <c r="I780" s="653">
        <v>623206891.98000002</v>
      </c>
      <c r="J780" s="653">
        <v>590407835.72000003</v>
      </c>
      <c r="K780" s="653"/>
      <c r="L780" s="223"/>
    </row>
    <row r="781" spans="1:12" s="28" customFormat="1" ht="39.950000000000003" customHeight="1" thickBot="1">
      <c r="A781" s="225">
        <v>764</v>
      </c>
      <c r="B781" s="225" t="s">
        <v>2295</v>
      </c>
      <c r="C781" s="225" t="s">
        <v>592</v>
      </c>
      <c r="D781" s="261" t="s">
        <v>138</v>
      </c>
      <c r="E781" s="334" t="s">
        <v>436</v>
      </c>
      <c r="F781" s="65" t="s">
        <v>2303</v>
      </c>
      <c r="G781" s="225">
        <v>2019</v>
      </c>
      <c r="H781" s="225">
        <v>2021</v>
      </c>
      <c r="I781" s="660">
        <v>19000000</v>
      </c>
      <c r="J781" s="660">
        <v>0</v>
      </c>
      <c r="K781" s="660">
        <v>19000000</v>
      </c>
      <c r="L781" s="223"/>
    </row>
    <row r="782" spans="1:12" s="28" customFormat="1" ht="30" customHeight="1" thickBot="1">
      <c r="A782" s="912" t="s">
        <v>31</v>
      </c>
      <c r="B782" s="913"/>
      <c r="C782" s="914"/>
      <c r="D782" s="627"/>
      <c r="E782" s="639"/>
      <c r="F782" s="622"/>
      <c r="G782" s="629"/>
      <c r="H782" s="629"/>
      <c r="I782" s="661">
        <f>SUM(I707:I781)</f>
        <v>4471164365.9200001</v>
      </c>
      <c r="J782" s="661">
        <f t="shared" ref="J782:K782" si="10">SUM(J707:J781)</f>
        <v>1925200897.0600002</v>
      </c>
      <c r="K782" s="661">
        <f t="shared" si="10"/>
        <v>240096253.49000001</v>
      </c>
      <c r="L782" s="223"/>
    </row>
    <row r="783" spans="1:12" ht="9.9499999999999993" customHeight="1" thickBot="1">
      <c r="B783"/>
      <c r="C783"/>
      <c r="D783"/>
      <c r="E783"/>
      <c r="F783" s="571"/>
      <c r="G783"/>
      <c r="H783"/>
      <c r="I783"/>
      <c r="J783"/>
      <c r="K783"/>
    </row>
    <row r="784" spans="1:12" s="28" customFormat="1" ht="30" customHeight="1" thickBot="1">
      <c r="A784" s="909" t="s">
        <v>898</v>
      </c>
      <c r="B784" s="910"/>
      <c r="C784" s="910"/>
      <c r="D784" s="910"/>
      <c r="E784" s="910"/>
      <c r="F784" s="910"/>
      <c r="G784" s="910"/>
      <c r="H784" s="910"/>
      <c r="I784" s="910"/>
      <c r="J784" s="910"/>
      <c r="K784" s="911"/>
      <c r="L784" s="223"/>
    </row>
    <row r="785" spans="1:12" s="28" customFormat="1" ht="39.950000000000003" customHeight="1">
      <c r="A785" s="222">
        <v>765</v>
      </c>
      <c r="B785" s="222" t="s">
        <v>899</v>
      </c>
      <c r="C785" s="222" t="s">
        <v>898</v>
      </c>
      <c r="D785" s="256" t="s">
        <v>881</v>
      </c>
      <c r="E785" s="255" t="s">
        <v>900</v>
      </c>
      <c r="F785" s="255" t="s">
        <v>882</v>
      </c>
      <c r="G785" s="279">
        <v>43466</v>
      </c>
      <c r="H785" s="279">
        <v>43830</v>
      </c>
      <c r="I785" s="678">
        <v>119994</v>
      </c>
      <c r="J785" s="678"/>
      <c r="K785" s="678">
        <v>119994</v>
      </c>
      <c r="L785" s="223"/>
    </row>
    <row r="786" spans="1:12" s="28" customFormat="1" ht="39.950000000000003" customHeight="1">
      <c r="A786" s="61">
        <v>766</v>
      </c>
      <c r="B786" s="61" t="s">
        <v>899</v>
      </c>
      <c r="C786" s="61" t="s">
        <v>898</v>
      </c>
      <c r="D786" s="64" t="s">
        <v>883</v>
      </c>
      <c r="E786" s="63" t="s">
        <v>900</v>
      </c>
      <c r="F786" s="63" t="s">
        <v>882</v>
      </c>
      <c r="G786" s="283">
        <v>43466</v>
      </c>
      <c r="H786" s="283">
        <v>43830</v>
      </c>
      <c r="I786" s="653">
        <v>21497</v>
      </c>
      <c r="J786" s="653"/>
      <c r="K786" s="653">
        <v>21497</v>
      </c>
      <c r="L786" s="223"/>
    </row>
    <row r="787" spans="1:12" s="28" customFormat="1" ht="39.950000000000003" customHeight="1">
      <c r="A787" s="61">
        <v>767</v>
      </c>
      <c r="B787" s="61" t="s">
        <v>899</v>
      </c>
      <c r="C787" s="61" t="s">
        <v>898</v>
      </c>
      <c r="D787" s="64" t="s">
        <v>884</v>
      </c>
      <c r="E787" s="63" t="s">
        <v>900</v>
      </c>
      <c r="F787" s="63" t="s">
        <v>882</v>
      </c>
      <c r="G787" s="283">
        <v>43466</v>
      </c>
      <c r="H787" s="283">
        <v>43830</v>
      </c>
      <c r="I787" s="653">
        <v>1998</v>
      </c>
      <c r="J787" s="653"/>
      <c r="K787" s="653">
        <v>1998</v>
      </c>
      <c r="L787" s="223"/>
    </row>
    <row r="788" spans="1:12" s="28" customFormat="1" ht="39.950000000000003" customHeight="1">
      <c r="A788" s="61">
        <v>768</v>
      </c>
      <c r="B788" s="61" t="s">
        <v>899</v>
      </c>
      <c r="C788" s="61" t="s">
        <v>898</v>
      </c>
      <c r="D788" s="64" t="s">
        <v>885</v>
      </c>
      <c r="E788" s="63" t="s">
        <v>900</v>
      </c>
      <c r="F788" s="63" t="s">
        <v>882</v>
      </c>
      <c r="G788" s="283">
        <v>43466</v>
      </c>
      <c r="H788" s="283">
        <v>43830</v>
      </c>
      <c r="I788" s="653">
        <v>34996</v>
      </c>
      <c r="J788" s="653"/>
      <c r="K788" s="653">
        <v>34996</v>
      </c>
      <c r="L788" s="223"/>
    </row>
    <row r="789" spans="1:12" s="28" customFormat="1" ht="39.950000000000003" customHeight="1">
      <c r="A789" s="61">
        <v>769</v>
      </c>
      <c r="B789" s="61" t="s">
        <v>899</v>
      </c>
      <c r="C789" s="61" t="s">
        <v>898</v>
      </c>
      <c r="D789" s="64" t="s">
        <v>886</v>
      </c>
      <c r="E789" s="63" t="s">
        <v>900</v>
      </c>
      <c r="F789" s="63" t="s">
        <v>882</v>
      </c>
      <c r="G789" s="283">
        <v>43466</v>
      </c>
      <c r="H789" s="283">
        <v>43830</v>
      </c>
      <c r="I789" s="653">
        <v>1999</v>
      </c>
      <c r="J789" s="653"/>
      <c r="K789" s="653">
        <v>1999</v>
      </c>
      <c r="L789" s="223"/>
    </row>
    <row r="790" spans="1:12" s="28" customFormat="1" ht="39.950000000000003" customHeight="1">
      <c r="A790" s="61">
        <v>770</v>
      </c>
      <c r="B790" s="61" t="s">
        <v>899</v>
      </c>
      <c r="C790" s="61" t="s">
        <v>898</v>
      </c>
      <c r="D790" s="64" t="s">
        <v>887</v>
      </c>
      <c r="E790" s="63" t="s">
        <v>900</v>
      </c>
      <c r="F790" s="63" t="s">
        <v>882</v>
      </c>
      <c r="G790" s="283">
        <v>43466</v>
      </c>
      <c r="H790" s="283">
        <v>43830</v>
      </c>
      <c r="I790" s="653">
        <v>75988</v>
      </c>
      <c r="J790" s="653"/>
      <c r="K790" s="653">
        <v>75988</v>
      </c>
      <c r="L790" s="223"/>
    </row>
    <row r="791" spans="1:12" s="28" customFormat="1" ht="39.950000000000003" customHeight="1">
      <c r="A791" s="61">
        <v>771</v>
      </c>
      <c r="B791" s="61" t="s">
        <v>899</v>
      </c>
      <c r="C791" s="61" t="s">
        <v>898</v>
      </c>
      <c r="D791" s="64" t="s">
        <v>888</v>
      </c>
      <c r="E791" s="63" t="s">
        <v>900</v>
      </c>
      <c r="F791" s="63" t="s">
        <v>882</v>
      </c>
      <c r="G791" s="283">
        <v>43466</v>
      </c>
      <c r="H791" s="283">
        <v>43830</v>
      </c>
      <c r="I791" s="653">
        <v>59995</v>
      </c>
      <c r="J791" s="653"/>
      <c r="K791" s="653">
        <v>59995</v>
      </c>
      <c r="L791" s="223"/>
    </row>
    <row r="792" spans="1:12" s="28" customFormat="1" ht="39.950000000000003" customHeight="1">
      <c r="A792" s="61">
        <v>772</v>
      </c>
      <c r="B792" s="61" t="s">
        <v>899</v>
      </c>
      <c r="C792" s="61" t="s">
        <v>898</v>
      </c>
      <c r="D792" s="64" t="s">
        <v>889</v>
      </c>
      <c r="E792" s="63" t="s">
        <v>900</v>
      </c>
      <c r="F792" s="63" t="s">
        <v>882</v>
      </c>
      <c r="G792" s="283">
        <v>43466</v>
      </c>
      <c r="H792" s="283">
        <v>43830</v>
      </c>
      <c r="I792" s="653">
        <v>19996</v>
      </c>
      <c r="J792" s="653"/>
      <c r="K792" s="653">
        <v>19996</v>
      </c>
      <c r="L792" s="223"/>
    </row>
    <row r="793" spans="1:12" s="28" customFormat="1" ht="39.950000000000003" customHeight="1">
      <c r="A793" s="61">
        <v>773</v>
      </c>
      <c r="B793" s="61" t="s">
        <v>899</v>
      </c>
      <c r="C793" s="61" t="s">
        <v>898</v>
      </c>
      <c r="D793" s="64" t="s">
        <v>890</v>
      </c>
      <c r="E793" s="63" t="s">
        <v>900</v>
      </c>
      <c r="F793" s="63" t="s">
        <v>882</v>
      </c>
      <c r="G793" s="283">
        <v>43466</v>
      </c>
      <c r="H793" s="283">
        <v>43830</v>
      </c>
      <c r="I793" s="653">
        <v>19996</v>
      </c>
      <c r="J793" s="653"/>
      <c r="K793" s="653">
        <v>19996</v>
      </c>
      <c r="L793" s="223"/>
    </row>
    <row r="794" spans="1:12" s="28" customFormat="1" ht="39.950000000000003" customHeight="1">
      <c r="A794" s="61">
        <v>774</v>
      </c>
      <c r="B794" s="61" t="s">
        <v>899</v>
      </c>
      <c r="C794" s="61" t="s">
        <v>898</v>
      </c>
      <c r="D794" s="64" t="s">
        <v>891</v>
      </c>
      <c r="E794" s="63" t="s">
        <v>900</v>
      </c>
      <c r="F794" s="63" t="s">
        <v>882</v>
      </c>
      <c r="G794" s="283">
        <v>43466</v>
      </c>
      <c r="H794" s="283">
        <v>43830</v>
      </c>
      <c r="I794" s="653">
        <v>1999</v>
      </c>
      <c r="J794" s="653"/>
      <c r="K794" s="653">
        <v>1999</v>
      </c>
      <c r="L794" s="223"/>
    </row>
    <row r="795" spans="1:12" s="28" customFormat="1" ht="39.950000000000003" customHeight="1">
      <c r="A795" s="61">
        <v>775</v>
      </c>
      <c r="B795" s="61" t="s">
        <v>899</v>
      </c>
      <c r="C795" s="61" t="s">
        <v>898</v>
      </c>
      <c r="D795" s="64" t="s">
        <v>892</v>
      </c>
      <c r="E795" s="63" t="s">
        <v>900</v>
      </c>
      <c r="F795" s="63" t="s">
        <v>882</v>
      </c>
      <c r="G795" s="283">
        <v>43466</v>
      </c>
      <c r="H795" s="283">
        <v>43830</v>
      </c>
      <c r="I795" s="653">
        <v>84996</v>
      </c>
      <c r="J795" s="653"/>
      <c r="K795" s="653">
        <v>84996</v>
      </c>
      <c r="L795" s="223"/>
    </row>
    <row r="796" spans="1:12" s="28" customFormat="1" ht="39.950000000000003" customHeight="1">
      <c r="A796" s="61">
        <v>776</v>
      </c>
      <c r="B796" s="61" t="s">
        <v>899</v>
      </c>
      <c r="C796" s="61" t="s">
        <v>898</v>
      </c>
      <c r="D796" s="64" t="s">
        <v>893</v>
      </c>
      <c r="E796" s="63" t="s">
        <v>900</v>
      </c>
      <c r="F796" s="63" t="s">
        <v>882</v>
      </c>
      <c r="G796" s="283">
        <v>43466</v>
      </c>
      <c r="H796" s="283">
        <v>43830</v>
      </c>
      <c r="I796" s="653">
        <v>4998</v>
      </c>
      <c r="J796" s="653"/>
      <c r="K796" s="653">
        <v>4998</v>
      </c>
      <c r="L796" s="223"/>
    </row>
    <row r="797" spans="1:12" s="28" customFormat="1" ht="39.950000000000003" customHeight="1">
      <c r="A797" s="61">
        <v>777</v>
      </c>
      <c r="B797" s="61" t="s">
        <v>899</v>
      </c>
      <c r="C797" s="61" t="s">
        <v>898</v>
      </c>
      <c r="D797" s="64" t="s">
        <v>894</v>
      </c>
      <c r="E797" s="63" t="s">
        <v>900</v>
      </c>
      <c r="F797" s="63" t="s">
        <v>882</v>
      </c>
      <c r="G797" s="283">
        <v>43497</v>
      </c>
      <c r="H797" s="283">
        <v>43830</v>
      </c>
      <c r="I797" s="653">
        <v>200000</v>
      </c>
      <c r="J797" s="653"/>
      <c r="K797" s="653">
        <v>200000</v>
      </c>
      <c r="L797" s="223"/>
    </row>
    <row r="798" spans="1:12" s="28" customFormat="1" ht="39.950000000000003" customHeight="1">
      <c r="A798" s="61">
        <v>778</v>
      </c>
      <c r="B798" s="61" t="s">
        <v>899</v>
      </c>
      <c r="C798" s="61" t="s">
        <v>898</v>
      </c>
      <c r="D798" s="64" t="s">
        <v>895</v>
      </c>
      <c r="E798" s="63" t="s">
        <v>900</v>
      </c>
      <c r="F798" s="63" t="s">
        <v>882</v>
      </c>
      <c r="G798" s="283">
        <v>43497</v>
      </c>
      <c r="H798" s="283">
        <v>43830</v>
      </c>
      <c r="I798" s="653">
        <v>730</v>
      </c>
      <c r="J798" s="653"/>
      <c r="K798" s="653">
        <v>730</v>
      </c>
      <c r="L798" s="223"/>
    </row>
    <row r="799" spans="1:12" s="28" customFormat="1" ht="39.950000000000003" customHeight="1">
      <c r="A799" s="61">
        <v>779</v>
      </c>
      <c r="B799" s="61" t="s">
        <v>899</v>
      </c>
      <c r="C799" s="61" t="s">
        <v>898</v>
      </c>
      <c r="D799" s="64" t="s">
        <v>896</v>
      </c>
      <c r="E799" s="63" t="s">
        <v>900</v>
      </c>
      <c r="F799" s="63" t="s">
        <v>882</v>
      </c>
      <c r="G799" s="283">
        <v>43497</v>
      </c>
      <c r="H799" s="283">
        <v>43830</v>
      </c>
      <c r="I799" s="653">
        <v>387844</v>
      </c>
      <c r="J799" s="653"/>
      <c r="K799" s="653">
        <v>387844</v>
      </c>
      <c r="L799" s="223"/>
    </row>
    <row r="800" spans="1:12" s="28" customFormat="1" ht="39.950000000000003" customHeight="1">
      <c r="A800" s="61">
        <v>780</v>
      </c>
      <c r="B800" s="61" t="s">
        <v>899</v>
      </c>
      <c r="C800" s="61" t="s">
        <v>898</v>
      </c>
      <c r="D800" s="64" t="s">
        <v>897</v>
      </c>
      <c r="E800" s="63" t="s">
        <v>900</v>
      </c>
      <c r="F800" s="63" t="s">
        <v>882</v>
      </c>
      <c r="G800" s="283">
        <v>43497</v>
      </c>
      <c r="H800" s="283">
        <v>43830</v>
      </c>
      <c r="I800" s="653">
        <v>2000000</v>
      </c>
      <c r="J800" s="653"/>
      <c r="K800" s="653">
        <v>2000000</v>
      </c>
      <c r="L800" s="223"/>
    </row>
    <row r="801" spans="1:12" s="28" customFormat="1" ht="39.950000000000003" customHeight="1">
      <c r="A801" s="61">
        <v>781</v>
      </c>
      <c r="B801" s="61" t="s">
        <v>1057</v>
      </c>
      <c r="C801" s="61" t="s">
        <v>898</v>
      </c>
      <c r="D801" s="64" t="s">
        <v>1058</v>
      </c>
      <c r="E801" s="61" t="s">
        <v>39</v>
      </c>
      <c r="F801" s="63" t="s">
        <v>1059</v>
      </c>
      <c r="G801" s="61">
        <v>2018</v>
      </c>
      <c r="H801" s="61">
        <v>2019</v>
      </c>
      <c r="I801" s="653">
        <v>1437530</v>
      </c>
      <c r="J801" s="653">
        <v>399987.9</v>
      </c>
      <c r="K801" s="653">
        <v>1037542</v>
      </c>
      <c r="L801" s="223"/>
    </row>
    <row r="802" spans="1:12" s="28" customFormat="1" ht="71.25" customHeight="1">
      <c r="A802" s="61">
        <v>782</v>
      </c>
      <c r="B802" s="61" t="s">
        <v>1057</v>
      </c>
      <c r="C802" s="61" t="s">
        <v>898</v>
      </c>
      <c r="D802" s="64" t="s">
        <v>1061</v>
      </c>
      <c r="E802" s="63" t="s">
        <v>144</v>
      </c>
      <c r="F802" s="63" t="s">
        <v>1062</v>
      </c>
      <c r="G802" s="61">
        <v>2017</v>
      </c>
      <c r="H802" s="61">
        <v>2019</v>
      </c>
      <c r="I802" s="653">
        <v>6100000</v>
      </c>
      <c r="J802" s="653">
        <v>5902222.0999999996</v>
      </c>
      <c r="K802" s="653">
        <v>197778</v>
      </c>
      <c r="L802" s="223"/>
    </row>
    <row r="803" spans="1:12" s="28" customFormat="1" ht="71.25" customHeight="1">
      <c r="A803" s="61">
        <v>783</v>
      </c>
      <c r="B803" s="61" t="s">
        <v>1057</v>
      </c>
      <c r="C803" s="61" t="s">
        <v>898</v>
      </c>
      <c r="D803" s="64" t="s">
        <v>1063</v>
      </c>
      <c r="E803" s="63" t="s">
        <v>144</v>
      </c>
      <c r="F803" s="63" t="s">
        <v>1064</v>
      </c>
      <c r="G803" s="61">
        <v>2011</v>
      </c>
      <c r="H803" s="61">
        <v>2019</v>
      </c>
      <c r="I803" s="653">
        <v>23128</v>
      </c>
      <c r="J803" s="653">
        <v>0</v>
      </c>
      <c r="K803" s="653">
        <v>23128</v>
      </c>
      <c r="L803" s="223"/>
    </row>
    <row r="804" spans="1:12" s="28" customFormat="1" ht="71.25" customHeight="1">
      <c r="A804" s="61">
        <v>784</v>
      </c>
      <c r="B804" s="61" t="s">
        <v>1057</v>
      </c>
      <c r="C804" s="61" t="s">
        <v>898</v>
      </c>
      <c r="D804" s="64" t="s">
        <v>1065</v>
      </c>
      <c r="E804" s="342" t="s">
        <v>49</v>
      </c>
      <c r="F804" s="63" t="s">
        <v>1066</v>
      </c>
      <c r="G804" s="61">
        <v>2012</v>
      </c>
      <c r="H804" s="61">
        <v>2019</v>
      </c>
      <c r="I804" s="653">
        <v>87615</v>
      </c>
      <c r="J804" s="653">
        <v>74210</v>
      </c>
      <c r="K804" s="653">
        <v>13405</v>
      </c>
      <c r="L804" s="223"/>
    </row>
    <row r="805" spans="1:12" s="28" customFormat="1" ht="71.25" customHeight="1">
      <c r="A805" s="61">
        <v>785</v>
      </c>
      <c r="B805" s="61" t="s">
        <v>1057</v>
      </c>
      <c r="C805" s="61" t="s">
        <v>898</v>
      </c>
      <c r="D805" s="64" t="s">
        <v>1067</v>
      </c>
      <c r="E805" s="63" t="s">
        <v>144</v>
      </c>
      <c r="F805" s="63" t="s">
        <v>1068</v>
      </c>
      <c r="G805" s="61">
        <v>2012</v>
      </c>
      <c r="H805" s="61">
        <v>2019</v>
      </c>
      <c r="I805" s="653">
        <v>28851</v>
      </c>
      <c r="J805" s="653">
        <v>0</v>
      </c>
      <c r="K805" s="653">
        <v>28851</v>
      </c>
      <c r="L805" s="223"/>
    </row>
    <row r="806" spans="1:12" s="28" customFormat="1" ht="71.25" customHeight="1">
      <c r="A806" s="61">
        <v>786</v>
      </c>
      <c r="B806" s="61" t="s">
        <v>1057</v>
      </c>
      <c r="C806" s="61" t="s">
        <v>898</v>
      </c>
      <c r="D806" s="64" t="s">
        <v>1074</v>
      </c>
      <c r="E806" s="342" t="s">
        <v>49</v>
      </c>
      <c r="F806" s="63" t="s">
        <v>1075</v>
      </c>
      <c r="G806" s="61">
        <v>2011</v>
      </c>
      <c r="H806" s="61">
        <v>2019</v>
      </c>
      <c r="I806" s="653">
        <v>21240</v>
      </c>
      <c r="J806" s="653">
        <v>0</v>
      </c>
      <c r="K806" s="653">
        <v>21240</v>
      </c>
      <c r="L806" s="223"/>
    </row>
    <row r="807" spans="1:12" s="28" customFormat="1" ht="71.25" customHeight="1">
      <c r="A807" s="61">
        <v>787</v>
      </c>
      <c r="B807" s="61" t="s">
        <v>1057</v>
      </c>
      <c r="C807" s="61" t="s">
        <v>898</v>
      </c>
      <c r="D807" s="64" t="s">
        <v>1081</v>
      </c>
      <c r="E807" s="237" t="s">
        <v>312</v>
      </c>
      <c r="F807" s="63" t="s">
        <v>1076</v>
      </c>
      <c r="G807" s="61">
        <v>2016</v>
      </c>
      <c r="H807" s="61">
        <v>2019</v>
      </c>
      <c r="I807" s="653">
        <v>254408</v>
      </c>
      <c r="J807" s="653">
        <v>175541.52</v>
      </c>
      <c r="K807" s="653">
        <v>78866</v>
      </c>
      <c r="L807" s="223"/>
    </row>
    <row r="808" spans="1:12" s="28" customFormat="1" ht="71.25" customHeight="1">
      <c r="A808" s="61">
        <v>788</v>
      </c>
      <c r="B808" s="61" t="s">
        <v>1057</v>
      </c>
      <c r="C808" s="61" t="s">
        <v>898</v>
      </c>
      <c r="D808" s="64" t="s">
        <v>1077</v>
      </c>
      <c r="E808" s="63" t="s">
        <v>2328</v>
      </c>
      <c r="F808" s="63" t="s">
        <v>1078</v>
      </c>
      <c r="G808" s="61">
        <v>2016</v>
      </c>
      <c r="H808" s="61">
        <v>2019</v>
      </c>
      <c r="I808" s="653">
        <v>248780.58</v>
      </c>
      <c r="J808" s="653">
        <v>199024.12</v>
      </c>
      <c r="K808" s="653">
        <v>49756</v>
      </c>
      <c r="L808" s="223"/>
    </row>
    <row r="809" spans="1:12" s="28" customFormat="1" ht="71.25" customHeight="1">
      <c r="A809" s="61">
        <v>789</v>
      </c>
      <c r="B809" s="61" t="s">
        <v>1803</v>
      </c>
      <c r="C809" s="61" t="s">
        <v>898</v>
      </c>
      <c r="D809" s="64" t="s">
        <v>1804</v>
      </c>
      <c r="E809" s="63" t="s">
        <v>900</v>
      </c>
      <c r="F809" s="63" t="s">
        <v>1805</v>
      </c>
      <c r="G809" s="283">
        <v>43466</v>
      </c>
      <c r="H809" s="283">
        <v>43830</v>
      </c>
      <c r="I809" s="653">
        <v>135000</v>
      </c>
      <c r="J809" s="653" t="s">
        <v>1060</v>
      </c>
      <c r="K809" s="653">
        <v>135000</v>
      </c>
      <c r="L809" s="223"/>
    </row>
    <row r="810" spans="1:12" s="28" customFormat="1" ht="71.25" customHeight="1">
      <c r="A810" s="61">
        <v>790</v>
      </c>
      <c r="B810" s="61" t="s">
        <v>1803</v>
      </c>
      <c r="C810" s="61" t="s">
        <v>898</v>
      </c>
      <c r="D810" s="64" t="s">
        <v>1806</v>
      </c>
      <c r="E810" s="63" t="s">
        <v>900</v>
      </c>
      <c r="F810" s="63" t="s">
        <v>1807</v>
      </c>
      <c r="G810" s="283">
        <v>43466</v>
      </c>
      <c r="H810" s="283">
        <v>43830</v>
      </c>
      <c r="I810" s="653">
        <v>3965000</v>
      </c>
      <c r="J810" s="653" t="s">
        <v>1060</v>
      </c>
      <c r="K810" s="653">
        <v>3965000</v>
      </c>
      <c r="L810" s="223"/>
    </row>
    <row r="811" spans="1:12" s="28" customFormat="1" ht="39.950000000000003" customHeight="1">
      <c r="A811" s="61">
        <v>791</v>
      </c>
      <c r="B811" s="61" t="s">
        <v>1803</v>
      </c>
      <c r="C811" s="61" t="s">
        <v>898</v>
      </c>
      <c r="D811" s="64" t="s">
        <v>1808</v>
      </c>
      <c r="E811" s="342" t="s">
        <v>52</v>
      </c>
      <c r="F811" s="63" t="s">
        <v>1809</v>
      </c>
      <c r="G811" s="283">
        <v>43466</v>
      </c>
      <c r="H811" s="283">
        <v>43830</v>
      </c>
      <c r="I811" s="653">
        <v>100000</v>
      </c>
      <c r="J811" s="653" t="s">
        <v>1060</v>
      </c>
      <c r="K811" s="653">
        <v>100000</v>
      </c>
      <c r="L811" s="223"/>
    </row>
    <row r="812" spans="1:12" s="28" customFormat="1" ht="39.950000000000003" customHeight="1">
      <c r="A812" s="61">
        <v>792</v>
      </c>
      <c r="B812" s="61" t="s">
        <v>1803</v>
      </c>
      <c r="C812" s="61" t="s">
        <v>898</v>
      </c>
      <c r="D812" s="64" t="s">
        <v>1810</v>
      </c>
      <c r="E812" s="63" t="s">
        <v>900</v>
      </c>
      <c r="F812" s="63" t="s">
        <v>1811</v>
      </c>
      <c r="G812" s="283">
        <v>43466</v>
      </c>
      <c r="H812" s="283">
        <v>43830</v>
      </c>
      <c r="I812" s="653">
        <v>88000</v>
      </c>
      <c r="J812" s="653" t="s">
        <v>1060</v>
      </c>
      <c r="K812" s="653">
        <v>88000</v>
      </c>
      <c r="L812" s="223"/>
    </row>
    <row r="813" spans="1:12" s="28" customFormat="1" ht="39.950000000000003" customHeight="1">
      <c r="A813" s="61">
        <v>793</v>
      </c>
      <c r="B813" s="61" t="s">
        <v>1803</v>
      </c>
      <c r="C813" s="61" t="s">
        <v>898</v>
      </c>
      <c r="D813" s="64" t="s">
        <v>1812</v>
      </c>
      <c r="E813" s="63" t="s">
        <v>900</v>
      </c>
      <c r="F813" s="63" t="s">
        <v>1813</v>
      </c>
      <c r="G813" s="283">
        <v>43466</v>
      </c>
      <c r="H813" s="283">
        <v>43830</v>
      </c>
      <c r="I813" s="653">
        <v>1549000</v>
      </c>
      <c r="J813" s="653" t="s">
        <v>1060</v>
      </c>
      <c r="K813" s="653">
        <v>1549000</v>
      </c>
      <c r="L813" s="223"/>
    </row>
    <row r="814" spans="1:12" s="28" customFormat="1" ht="39.950000000000003" customHeight="1">
      <c r="A814" s="61">
        <v>794</v>
      </c>
      <c r="B814" s="61" t="s">
        <v>1938</v>
      </c>
      <c r="C814" s="61" t="s">
        <v>898</v>
      </c>
      <c r="D814" s="64" t="s">
        <v>1899</v>
      </c>
      <c r="E814" s="61" t="s">
        <v>39</v>
      </c>
      <c r="F814" s="63" t="s">
        <v>1900</v>
      </c>
      <c r="G814" s="61">
        <v>2019</v>
      </c>
      <c r="H814" s="61">
        <v>2021</v>
      </c>
      <c r="I814" s="653">
        <v>149257406</v>
      </c>
      <c r="J814" s="653">
        <v>0</v>
      </c>
      <c r="K814" s="653"/>
      <c r="L814" s="223"/>
    </row>
    <row r="815" spans="1:12" s="28" customFormat="1" ht="39.950000000000003" customHeight="1">
      <c r="A815" s="61">
        <v>795</v>
      </c>
      <c r="B815" s="61" t="s">
        <v>1938</v>
      </c>
      <c r="C815" s="61" t="s">
        <v>898</v>
      </c>
      <c r="D815" s="64" t="s">
        <v>1902</v>
      </c>
      <c r="E815" s="237" t="s">
        <v>312</v>
      </c>
      <c r="F815" s="63" t="s">
        <v>1903</v>
      </c>
      <c r="G815" s="61">
        <v>2019</v>
      </c>
      <c r="H815" s="61">
        <v>2021</v>
      </c>
      <c r="I815" s="653">
        <v>192307621</v>
      </c>
      <c r="J815" s="653">
        <v>0</v>
      </c>
      <c r="K815" s="653"/>
      <c r="L815" s="223"/>
    </row>
    <row r="816" spans="1:12" s="28" customFormat="1" ht="39.950000000000003" customHeight="1">
      <c r="A816" s="61">
        <v>796</v>
      </c>
      <c r="B816" s="61" t="s">
        <v>1938</v>
      </c>
      <c r="C816" s="61" t="s">
        <v>898</v>
      </c>
      <c r="D816" s="64" t="s">
        <v>1904</v>
      </c>
      <c r="E816" s="63" t="s">
        <v>49</v>
      </c>
      <c r="F816" s="63" t="s">
        <v>1903</v>
      </c>
      <c r="G816" s="61">
        <v>2019</v>
      </c>
      <c r="H816" s="61">
        <v>2021</v>
      </c>
      <c r="I816" s="653">
        <v>43351351</v>
      </c>
      <c r="J816" s="653">
        <v>0</v>
      </c>
      <c r="K816" s="653"/>
      <c r="L816" s="223"/>
    </row>
    <row r="817" spans="1:12" s="28" customFormat="1" ht="39.950000000000003" customHeight="1">
      <c r="A817" s="61">
        <v>797</v>
      </c>
      <c r="B817" s="61" t="s">
        <v>1938</v>
      </c>
      <c r="C817" s="61" t="s">
        <v>898</v>
      </c>
      <c r="D817" s="64" t="s">
        <v>1905</v>
      </c>
      <c r="E817" s="63" t="s">
        <v>900</v>
      </c>
      <c r="F817" s="63" t="s">
        <v>1906</v>
      </c>
      <c r="G817" s="61">
        <v>2014</v>
      </c>
      <c r="H817" s="61">
        <v>2019</v>
      </c>
      <c r="I817" s="653">
        <v>4229681</v>
      </c>
      <c r="J817" s="653">
        <v>4109018</v>
      </c>
      <c r="K817" s="653">
        <v>120663</v>
      </c>
      <c r="L817" s="223"/>
    </row>
    <row r="818" spans="1:12" s="28" customFormat="1" ht="39.950000000000003" customHeight="1">
      <c r="A818" s="61">
        <v>798</v>
      </c>
      <c r="B818" s="61" t="s">
        <v>1938</v>
      </c>
      <c r="C818" s="61" t="s">
        <v>898</v>
      </c>
      <c r="D818" s="64" t="s">
        <v>1908</v>
      </c>
      <c r="E818" s="63" t="s">
        <v>900</v>
      </c>
      <c r="F818" s="63" t="s">
        <v>1906</v>
      </c>
      <c r="G818" s="61">
        <v>2014</v>
      </c>
      <c r="H818" s="61">
        <v>2019</v>
      </c>
      <c r="I818" s="653">
        <v>2123992</v>
      </c>
      <c r="J818" s="653">
        <v>2022380</v>
      </c>
      <c r="K818" s="653">
        <v>101612</v>
      </c>
      <c r="L818" s="223"/>
    </row>
    <row r="819" spans="1:12" s="28" customFormat="1" ht="39.950000000000003" customHeight="1">
      <c r="A819" s="61">
        <v>799</v>
      </c>
      <c r="B819" s="61" t="s">
        <v>1938</v>
      </c>
      <c r="C819" s="61" t="s">
        <v>898</v>
      </c>
      <c r="D819" s="64" t="s">
        <v>1909</v>
      </c>
      <c r="E819" s="63" t="s">
        <v>900</v>
      </c>
      <c r="F819" s="63" t="s">
        <v>1910</v>
      </c>
      <c r="G819" s="61">
        <v>2017</v>
      </c>
      <c r="H819" s="61">
        <v>2019</v>
      </c>
      <c r="I819" s="653">
        <v>25000</v>
      </c>
      <c r="J819" s="653">
        <v>0</v>
      </c>
      <c r="K819" s="653">
        <v>25000</v>
      </c>
      <c r="L819" s="223"/>
    </row>
    <row r="820" spans="1:12" s="28" customFormat="1" ht="39.950000000000003" customHeight="1">
      <c r="A820" s="61">
        <v>800</v>
      </c>
      <c r="B820" s="61" t="s">
        <v>1938</v>
      </c>
      <c r="C820" s="61" t="s">
        <v>898</v>
      </c>
      <c r="D820" s="64" t="s">
        <v>1911</v>
      </c>
      <c r="E820" s="61" t="s">
        <v>53</v>
      </c>
      <c r="F820" s="63" t="s">
        <v>1912</v>
      </c>
      <c r="G820" s="61">
        <v>2016</v>
      </c>
      <c r="H820" s="61">
        <v>2019</v>
      </c>
      <c r="I820" s="653">
        <v>994260</v>
      </c>
      <c r="J820" s="653">
        <v>333445</v>
      </c>
      <c r="K820" s="653">
        <v>150000</v>
      </c>
      <c r="L820" s="223"/>
    </row>
    <row r="821" spans="1:12" s="28" customFormat="1" ht="39.950000000000003" customHeight="1">
      <c r="A821" s="61">
        <v>801</v>
      </c>
      <c r="B821" s="61" t="s">
        <v>1938</v>
      </c>
      <c r="C821" s="61" t="s">
        <v>898</v>
      </c>
      <c r="D821" s="64" t="s">
        <v>1913</v>
      </c>
      <c r="E821" s="342" t="s">
        <v>52</v>
      </c>
      <c r="F821" s="63" t="s">
        <v>1914</v>
      </c>
      <c r="G821" s="61">
        <v>2019</v>
      </c>
      <c r="H821" s="61">
        <v>2020</v>
      </c>
      <c r="I821" s="653">
        <v>1000000</v>
      </c>
      <c r="J821" s="653">
        <v>0</v>
      </c>
      <c r="K821" s="653"/>
      <c r="L821" s="223"/>
    </row>
    <row r="822" spans="1:12" s="31" customFormat="1" ht="39.950000000000003" customHeight="1">
      <c r="A822" s="61">
        <v>803</v>
      </c>
      <c r="B822" s="61" t="s">
        <v>1938</v>
      </c>
      <c r="C822" s="61" t="s">
        <v>898</v>
      </c>
      <c r="D822" s="64" t="s">
        <v>1916</v>
      </c>
      <c r="E822" s="342" t="s">
        <v>52</v>
      </c>
      <c r="F822" s="63" t="s">
        <v>1914</v>
      </c>
      <c r="G822" s="61">
        <v>2019</v>
      </c>
      <c r="H822" s="61">
        <v>2020</v>
      </c>
      <c r="I822" s="653">
        <v>1000000</v>
      </c>
      <c r="J822" s="653">
        <v>0</v>
      </c>
      <c r="K822" s="653"/>
      <c r="L822" s="1"/>
    </row>
    <row r="823" spans="1:12" s="31" customFormat="1" ht="39.950000000000003" customHeight="1">
      <c r="A823" s="61">
        <v>804</v>
      </c>
      <c r="B823" s="61" t="s">
        <v>1938</v>
      </c>
      <c r="C823" s="61" t="s">
        <v>898</v>
      </c>
      <c r="D823" s="64" t="s">
        <v>1917</v>
      </c>
      <c r="E823" s="237" t="s">
        <v>312</v>
      </c>
      <c r="F823" s="63" t="s">
        <v>1918</v>
      </c>
      <c r="G823" s="61">
        <v>2017</v>
      </c>
      <c r="H823" s="61">
        <v>2019</v>
      </c>
      <c r="I823" s="653">
        <v>668760</v>
      </c>
      <c r="J823" s="653">
        <v>48156</v>
      </c>
      <c r="K823" s="653"/>
      <c r="L823" s="1"/>
    </row>
    <row r="824" spans="1:12" s="31" customFormat="1" ht="39.950000000000003" customHeight="1">
      <c r="A824" s="61">
        <v>805</v>
      </c>
      <c r="B824" s="61" t="s">
        <v>1938</v>
      </c>
      <c r="C824" s="61" t="s">
        <v>898</v>
      </c>
      <c r="D824" s="64" t="s">
        <v>1919</v>
      </c>
      <c r="E824" s="237" t="s">
        <v>312</v>
      </c>
      <c r="F824" s="63" t="s">
        <v>1918</v>
      </c>
      <c r="G824" s="61">
        <v>2017</v>
      </c>
      <c r="H824" s="61">
        <v>2019</v>
      </c>
      <c r="I824" s="653">
        <v>577388</v>
      </c>
      <c r="J824" s="653">
        <v>22479</v>
      </c>
      <c r="K824" s="653"/>
      <c r="L824" s="1"/>
    </row>
    <row r="825" spans="1:12" s="31" customFormat="1" ht="39.950000000000003" customHeight="1">
      <c r="A825" s="61">
        <v>806</v>
      </c>
      <c r="B825" s="61" t="s">
        <v>1938</v>
      </c>
      <c r="C825" s="61" t="s">
        <v>898</v>
      </c>
      <c r="D825" s="64" t="s">
        <v>1920</v>
      </c>
      <c r="E825" s="342" t="s">
        <v>52</v>
      </c>
      <c r="F825" s="63" t="s">
        <v>1921</v>
      </c>
      <c r="G825" s="61">
        <v>2017</v>
      </c>
      <c r="H825" s="61">
        <v>2020</v>
      </c>
      <c r="I825" s="653">
        <v>2907329</v>
      </c>
      <c r="J825" s="653">
        <v>187651</v>
      </c>
      <c r="K825" s="653"/>
      <c r="L825" s="1"/>
    </row>
    <row r="826" spans="1:12" s="31" customFormat="1" ht="39.950000000000003" customHeight="1">
      <c r="A826" s="61">
        <v>807</v>
      </c>
      <c r="B826" s="61" t="s">
        <v>1938</v>
      </c>
      <c r="C826" s="61" t="s">
        <v>898</v>
      </c>
      <c r="D826" s="64" t="s">
        <v>1922</v>
      </c>
      <c r="E826" s="342" t="s">
        <v>52</v>
      </c>
      <c r="F826" s="63" t="s">
        <v>1921</v>
      </c>
      <c r="G826" s="61">
        <v>2017</v>
      </c>
      <c r="H826" s="61">
        <v>2021</v>
      </c>
      <c r="I826" s="653">
        <v>3304513</v>
      </c>
      <c r="J826" s="653">
        <v>232915</v>
      </c>
      <c r="K826" s="653"/>
      <c r="L826" s="1"/>
    </row>
    <row r="827" spans="1:12" s="31" customFormat="1" ht="39.950000000000003" customHeight="1">
      <c r="A827" s="61">
        <v>808</v>
      </c>
      <c r="B827" s="61" t="s">
        <v>1938</v>
      </c>
      <c r="C827" s="61" t="s">
        <v>898</v>
      </c>
      <c r="D827" s="64" t="s">
        <v>1923</v>
      </c>
      <c r="E827" s="237" t="s">
        <v>312</v>
      </c>
      <c r="F827" s="63" t="s">
        <v>1924</v>
      </c>
      <c r="G827" s="61">
        <v>2017</v>
      </c>
      <c r="H827" s="61">
        <v>2019</v>
      </c>
      <c r="I827" s="653">
        <v>46857747</v>
      </c>
      <c r="J827" s="653">
        <v>0</v>
      </c>
      <c r="K827" s="653"/>
      <c r="L827" s="1"/>
    </row>
    <row r="828" spans="1:12" s="28" customFormat="1" ht="39.950000000000003" customHeight="1">
      <c r="A828" s="61">
        <v>809</v>
      </c>
      <c r="B828" s="61" t="s">
        <v>1938</v>
      </c>
      <c r="C828" s="61" t="s">
        <v>898</v>
      </c>
      <c r="D828" s="64" t="s">
        <v>1925</v>
      </c>
      <c r="E828" s="331" t="s">
        <v>419</v>
      </c>
      <c r="F828" s="63" t="s">
        <v>1926</v>
      </c>
      <c r="G828" s="61">
        <v>2017</v>
      </c>
      <c r="H828" s="61">
        <v>2020</v>
      </c>
      <c r="I828" s="653">
        <v>3681377</v>
      </c>
      <c r="J828" s="653">
        <v>481709</v>
      </c>
      <c r="K828" s="653">
        <v>1500000</v>
      </c>
      <c r="L828" s="223"/>
    </row>
    <row r="829" spans="1:12" s="28" customFormat="1" ht="39.950000000000003" customHeight="1">
      <c r="A829" s="61">
        <v>810</v>
      </c>
      <c r="B829" s="61" t="s">
        <v>1938</v>
      </c>
      <c r="C829" s="61" t="s">
        <v>898</v>
      </c>
      <c r="D829" s="64" t="s">
        <v>1927</v>
      </c>
      <c r="E829" s="237" t="s">
        <v>312</v>
      </c>
      <c r="F829" s="63" t="s">
        <v>1926</v>
      </c>
      <c r="G829" s="61">
        <v>2019</v>
      </c>
      <c r="H829" s="61">
        <v>2020</v>
      </c>
      <c r="I829" s="653">
        <v>3000000</v>
      </c>
      <c r="J829" s="653">
        <v>0</v>
      </c>
      <c r="K829" s="653"/>
      <c r="L829" s="223"/>
    </row>
    <row r="830" spans="1:12" s="28" customFormat="1" ht="39.950000000000003" customHeight="1">
      <c r="A830" s="61">
        <v>811</v>
      </c>
      <c r="B830" s="61" t="s">
        <v>1938</v>
      </c>
      <c r="C830" s="61" t="s">
        <v>898</v>
      </c>
      <c r="D830" s="64" t="s">
        <v>1928</v>
      </c>
      <c r="E830" s="342" t="s">
        <v>52</v>
      </c>
      <c r="F830" s="63" t="s">
        <v>1926</v>
      </c>
      <c r="G830" s="61">
        <v>2019</v>
      </c>
      <c r="H830" s="61">
        <v>2020</v>
      </c>
      <c r="I830" s="653">
        <v>3500000</v>
      </c>
      <c r="J830" s="653">
        <v>0</v>
      </c>
      <c r="K830" s="653"/>
      <c r="L830" s="223"/>
    </row>
    <row r="831" spans="1:12" s="28" customFormat="1" ht="39.950000000000003" customHeight="1">
      <c r="A831" s="61">
        <v>812</v>
      </c>
      <c r="B831" s="61" t="s">
        <v>1938</v>
      </c>
      <c r="C831" s="61" t="s">
        <v>898</v>
      </c>
      <c r="D831" s="64" t="s">
        <v>1929</v>
      </c>
      <c r="E831" s="63" t="s">
        <v>900</v>
      </c>
      <c r="F831" s="63" t="s">
        <v>1930</v>
      </c>
      <c r="G831" s="61">
        <v>2014</v>
      </c>
      <c r="H831" s="61">
        <v>2019</v>
      </c>
      <c r="I831" s="653">
        <v>2037756</v>
      </c>
      <c r="J831" s="653">
        <v>179036</v>
      </c>
      <c r="K831" s="653">
        <v>300000</v>
      </c>
      <c r="L831" s="223"/>
    </row>
    <row r="832" spans="1:12" s="28" customFormat="1" ht="39.950000000000003" customHeight="1">
      <c r="A832" s="61">
        <v>813</v>
      </c>
      <c r="B832" s="61" t="s">
        <v>1938</v>
      </c>
      <c r="C832" s="61" t="s">
        <v>898</v>
      </c>
      <c r="D832" s="64" t="s">
        <v>1931</v>
      </c>
      <c r="E832" s="63" t="s">
        <v>900</v>
      </c>
      <c r="F832" s="63" t="s">
        <v>1931</v>
      </c>
      <c r="G832" s="61">
        <v>2017</v>
      </c>
      <c r="H832" s="61">
        <v>2019</v>
      </c>
      <c r="I832" s="653">
        <v>500000</v>
      </c>
      <c r="J832" s="653">
        <v>108964</v>
      </c>
      <c r="K832" s="653"/>
      <c r="L832" s="223"/>
    </row>
    <row r="833" spans="1:12" s="28" customFormat="1" ht="39.950000000000003" customHeight="1">
      <c r="A833" s="61">
        <v>814</v>
      </c>
      <c r="B833" s="61" t="s">
        <v>1938</v>
      </c>
      <c r="C833" s="61" t="s">
        <v>898</v>
      </c>
      <c r="D833" s="64" t="s">
        <v>1932</v>
      </c>
      <c r="E833" s="331" t="s">
        <v>419</v>
      </c>
      <c r="F833" s="63" t="s">
        <v>1933</v>
      </c>
      <c r="G833" s="61">
        <v>2019</v>
      </c>
      <c r="H833" s="61"/>
      <c r="I833" s="653">
        <v>3500000</v>
      </c>
      <c r="J833" s="653">
        <v>0</v>
      </c>
      <c r="K833" s="653"/>
      <c r="L833" s="223"/>
    </row>
    <row r="834" spans="1:12" s="28" customFormat="1" ht="39.950000000000003" customHeight="1">
      <c r="A834" s="61">
        <v>815</v>
      </c>
      <c r="B834" s="61" t="s">
        <v>1938</v>
      </c>
      <c r="C834" s="61" t="s">
        <v>898</v>
      </c>
      <c r="D834" s="64" t="s">
        <v>1934</v>
      </c>
      <c r="E834" s="322" t="s">
        <v>302</v>
      </c>
      <c r="F834" s="63" t="s">
        <v>1933</v>
      </c>
      <c r="G834" s="61">
        <v>2019</v>
      </c>
      <c r="H834" s="61"/>
      <c r="I834" s="653">
        <v>2000000</v>
      </c>
      <c r="J834" s="653">
        <v>0</v>
      </c>
      <c r="K834" s="653"/>
      <c r="L834" s="223"/>
    </row>
    <row r="835" spans="1:12" s="28" customFormat="1" ht="39.950000000000003" customHeight="1">
      <c r="A835" s="61">
        <v>816</v>
      </c>
      <c r="B835" s="61" t="s">
        <v>1938</v>
      </c>
      <c r="C835" s="61" t="s">
        <v>898</v>
      </c>
      <c r="D835" s="64" t="s">
        <v>1935</v>
      </c>
      <c r="E835" s="63" t="s">
        <v>165</v>
      </c>
      <c r="F835" s="63" t="s">
        <v>1933</v>
      </c>
      <c r="G835" s="61">
        <v>2019</v>
      </c>
      <c r="H835" s="61"/>
      <c r="I835" s="653">
        <v>200000</v>
      </c>
      <c r="J835" s="653">
        <v>0</v>
      </c>
      <c r="K835" s="653"/>
      <c r="L835" s="223"/>
    </row>
    <row r="836" spans="1:12" s="28" customFormat="1" ht="39.950000000000003" customHeight="1">
      <c r="A836" s="61">
        <v>817</v>
      </c>
      <c r="B836" s="61" t="s">
        <v>1938</v>
      </c>
      <c r="C836" s="61" t="s">
        <v>898</v>
      </c>
      <c r="D836" s="64" t="s">
        <v>1936</v>
      </c>
      <c r="E836" s="63" t="s">
        <v>160</v>
      </c>
      <c r="F836" s="63" t="s">
        <v>1933</v>
      </c>
      <c r="G836" s="61">
        <v>2019</v>
      </c>
      <c r="H836" s="61"/>
      <c r="I836" s="653">
        <v>5000000</v>
      </c>
      <c r="J836" s="653">
        <v>0</v>
      </c>
      <c r="K836" s="653"/>
      <c r="L836" s="223"/>
    </row>
    <row r="837" spans="1:12" s="28" customFormat="1" ht="39.950000000000003" customHeight="1">
      <c r="A837" s="61">
        <v>818</v>
      </c>
      <c r="B837" s="61" t="s">
        <v>1938</v>
      </c>
      <c r="C837" s="61" t="s">
        <v>898</v>
      </c>
      <c r="D837" s="64" t="s">
        <v>1937</v>
      </c>
      <c r="E837" s="237" t="s">
        <v>312</v>
      </c>
      <c r="F837" s="63" t="s">
        <v>1933</v>
      </c>
      <c r="G837" s="61">
        <v>2019</v>
      </c>
      <c r="H837" s="61"/>
      <c r="I837" s="653">
        <v>4000000</v>
      </c>
      <c r="J837" s="653">
        <v>0</v>
      </c>
      <c r="K837" s="653"/>
      <c r="L837" s="223"/>
    </row>
    <row r="838" spans="1:12" s="28" customFormat="1" ht="39.950000000000003" customHeight="1">
      <c r="A838" s="61">
        <v>819</v>
      </c>
      <c r="B838" s="61" t="s">
        <v>1938</v>
      </c>
      <c r="C838" s="61" t="s">
        <v>898</v>
      </c>
      <c r="D838" s="64" t="s">
        <v>1939</v>
      </c>
      <c r="E838" s="61" t="s">
        <v>53</v>
      </c>
      <c r="F838" s="63" t="s">
        <v>1940</v>
      </c>
      <c r="G838" s="61">
        <v>2017</v>
      </c>
      <c r="H838" s="61">
        <v>2019</v>
      </c>
      <c r="I838" s="653">
        <v>352057794</v>
      </c>
      <c r="J838" s="653">
        <v>352057794</v>
      </c>
      <c r="K838" s="653"/>
      <c r="L838" s="223"/>
    </row>
    <row r="839" spans="1:12" s="28" customFormat="1" ht="39.950000000000003" customHeight="1">
      <c r="A839" s="61">
        <v>820</v>
      </c>
      <c r="B839" s="61" t="s">
        <v>1938</v>
      </c>
      <c r="C839" s="61" t="s">
        <v>898</v>
      </c>
      <c r="D839" s="64" t="s">
        <v>1942</v>
      </c>
      <c r="E839" s="61" t="s">
        <v>53</v>
      </c>
      <c r="F839" s="63" t="s">
        <v>1943</v>
      </c>
      <c r="G839" s="61">
        <v>2013</v>
      </c>
      <c r="H839" s="61">
        <v>2019</v>
      </c>
      <c r="I839" s="653">
        <v>30000000</v>
      </c>
      <c r="J839" s="653">
        <v>9464079</v>
      </c>
      <c r="K839" s="653">
        <v>1500000</v>
      </c>
      <c r="L839" s="223"/>
    </row>
    <row r="840" spans="1:12" s="28" customFormat="1" ht="39.950000000000003" customHeight="1">
      <c r="A840" s="61">
        <v>821</v>
      </c>
      <c r="B840" s="61" t="s">
        <v>1938</v>
      </c>
      <c r="C840" s="61" t="s">
        <v>898</v>
      </c>
      <c r="D840" s="64" t="s">
        <v>1944</v>
      </c>
      <c r="E840" s="61" t="s">
        <v>53</v>
      </c>
      <c r="F840" s="63" t="s">
        <v>1945</v>
      </c>
      <c r="G840" s="61">
        <v>2013</v>
      </c>
      <c r="H840" s="61">
        <v>2019</v>
      </c>
      <c r="I840" s="653">
        <v>300000</v>
      </c>
      <c r="J840" s="653">
        <v>192863</v>
      </c>
      <c r="K840" s="653">
        <v>107137</v>
      </c>
      <c r="L840" s="223"/>
    </row>
    <row r="841" spans="1:12" s="28" customFormat="1" ht="39.950000000000003" customHeight="1">
      <c r="A841" s="61">
        <v>822</v>
      </c>
      <c r="B841" s="61" t="s">
        <v>1938</v>
      </c>
      <c r="C841" s="61" t="s">
        <v>898</v>
      </c>
      <c r="D841" s="64" t="s">
        <v>1946</v>
      </c>
      <c r="E841" s="237" t="s">
        <v>312</v>
      </c>
      <c r="F841" s="63" t="s">
        <v>1947</v>
      </c>
      <c r="G841" s="61">
        <v>2013</v>
      </c>
      <c r="H841" s="61">
        <v>2019</v>
      </c>
      <c r="I841" s="653">
        <v>1000000</v>
      </c>
      <c r="J841" s="653">
        <v>720849</v>
      </c>
      <c r="K841" s="653">
        <v>279151</v>
      </c>
      <c r="L841" s="223"/>
    </row>
    <row r="842" spans="1:12" s="28" customFormat="1" ht="39.950000000000003" customHeight="1">
      <c r="A842" s="61">
        <v>823</v>
      </c>
      <c r="B842" s="61" t="s">
        <v>1938</v>
      </c>
      <c r="C842" s="61" t="s">
        <v>898</v>
      </c>
      <c r="D842" s="64" t="s">
        <v>1948</v>
      </c>
      <c r="E842" s="61" t="s">
        <v>53</v>
      </c>
      <c r="F842" s="63" t="s">
        <v>1949</v>
      </c>
      <c r="G842" s="61">
        <v>2011</v>
      </c>
      <c r="H842" s="61">
        <v>2019</v>
      </c>
      <c r="I842" s="653">
        <v>950000000</v>
      </c>
      <c r="J842" s="653">
        <v>861636258</v>
      </c>
      <c r="K842" s="653">
        <v>4000000</v>
      </c>
      <c r="L842" s="223"/>
    </row>
    <row r="843" spans="1:12" s="28" customFormat="1" ht="39.950000000000003" customHeight="1">
      <c r="A843" s="61">
        <v>824</v>
      </c>
      <c r="B843" s="61" t="s">
        <v>1938</v>
      </c>
      <c r="C843" s="61" t="s">
        <v>898</v>
      </c>
      <c r="D843" s="64" t="s">
        <v>1950</v>
      </c>
      <c r="E843" s="342" t="s">
        <v>52</v>
      </c>
      <c r="F843" s="63" t="s">
        <v>1949</v>
      </c>
      <c r="G843" s="61">
        <v>2019</v>
      </c>
      <c r="H843" s="61">
        <v>2022</v>
      </c>
      <c r="I843" s="653">
        <v>1500000000</v>
      </c>
      <c r="J843" s="653">
        <v>0</v>
      </c>
      <c r="K843" s="653">
        <v>1000</v>
      </c>
      <c r="L843" s="223"/>
    </row>
    <row r="844" spans="1:12" s="28" customFormat="1" ht="39.950000000000003" customHeight="1">
      <c r="A844" s="61">
        <v>825</v>
      </c>
      <c r="B844" s="61" t="s">
        <v>1938</v>
      </c>
      <c r="C844" s="61" t="s">
        <v>898</v>
      </c>
      <c r="D844" s="64" t="s">
        <v>1952</v>
      </c>
      <c r="E844" s="342" t="s">
        <v>52</v>
      </c>
      <c r="F844" s="63" t="s">
        <v>1949</v>
      </c>
      <c r="G844" s="61">
        <v>2019</v>
      </c>
      <c r="H844" s="61">
        <v>2022</v>
      </c>
      <c r="I844" s="653">
        <v>1500000000</v>
      </c>
      <c r="J844" s="653">
        <v>0</v>
      </c>
      <c r="K844" s="653">
        <v>1000</v>
      </c>
      <c r="L844" s="223"/>
    </row>
    <row r="845" spans="1:12" s="28" customFormat="1" ht="39.950000000000003" customHeight="1">
      <c r="A845" s="61">
        <v>826</v>
      </c>
      <c r="B845" s="61" t="s">
        <v>1938</v>
      </c>
      <c r="C845" s="61" t="s">
        <v>898</v>
      </c>
      <c r="D845" s="64" t="s">
        <v>1953</v>
      </c>
      <c r="E845" s="342" t="s">
        <v>52</v>
      </c>
      <c r="F845" s="63" t="s">
        <v>1940</v>
      </c>
      <c r="G845" s="61">
        <v>2019</v>
      </c>
      <c r="H845" s="61">
        <v>2022</v>
      </c>
      <c r="I845" s="653">
        <v>205685000</v>
      </c>
      <c r="J845" s="653">
        <v>0</v>
      </c>
      <c r="K845" s="653"/>
      <c r="L845" s="223"/>
    </row>
    <row r="846" spans="1:12" s="28" customFormat="1" ht="39.950000000000003" customHeight="1">
      <c r="A846" s="61">
        <v>827</v>
      </c>
      <c r="B846" s="61" t="s">
        <v>1938</v>
      </c>
      <c r="C846" s="61" t="s">
        <v>898</v>
      </c>
      <c r="D846" s="64" t="s">
        <v>1955</v>
      </c>
      <c r="E846" s="342" t="s">
        <v>52</v>
      </c>
      <c r="F846" s="63" t="s">
        <v>1940</v>
      </c>
      <c r="G846" s="61">
        <v>2019</v>
      </c>
      <c r="H846" s="61">
        <v>2022</v>
      </c>
      <c r="I846" s="653">
        <v>241456000</v>
      </c>
      <c r="J846" s="653">
        <v>0</v>
      </c>
      <c r="K846" s="653"/>
      <c r="L846" s="223"/>
    </row>
    <row r="847" spans="1:12" s="28" customFormat="1" ht="39.950000000000003" customHeight="1">
      <c r="A847" s="61">
        <v>828</v>
      </c>
      <c r="B847" s="61" t="s">
        <v>1956</v>
      </c>
      <c r="C847" s="61" t="s">
        <v>898</v>
      </c>
      <c r="D847" s="64" t="s">
        <v>138</v>
      </c>
      <c r="E847" s="63" t="s">
        <v>900</v>
      </c>
      <c r="F847" s="63" t="s">
        <v>1957</v>
      </c>
      <c r="G847" s="283">
        <v>43466</v>
      </c>
      <c r="H847" s="283">
        <v>43830</v>
      </c>
      <c r="I847" s="653">
        <v>600000</v>
      </c>
      <c r="J847" s="653"/>
      <c r="K847" s="653">
        <v>600000</v>
      </c>
      <c r="L847" s="223"/>
    </row>
    <row r="848" spans="1:12" s="28" customFormat="1" ht="39.950000000000003" customHeight="1">
      <c r="A848" s="61">
        <v>829</v>
      </c>
      <c r="B848" s="61" t="s">
        <v>1956</v>
      </c>
      <c r="C848" s="61" t="s">
        <v>898</v>
      </c>
      <c r="D848" s="64" t="s">
        <v>1958</v>
      </c>
      <c r="E848" s="342" t="s">
        <v>52</v>
      </c>
      <c r="F848" s="63" t="s">
        <v>1957</v>
      </c>
      <c r="G848" s="283">
        <v>43466</v>
      </c>
      <c r="H848" s="283">
        <v>43830</v>
      </c>
      <c r="I848" s="653">
        <v>160000</v>
      </c>
      <c r="J848" s="653"/>
      <c r="K848" s="653">
        <v>160000</v>
      </c>
      <c r="L848" s="223"/>
    </row>
    <row r="849" spans="1:12" s="28" customFormat="1" ht="39.950000000000003" customHeight="1">
      <c r="A849" s="61">
        <v>830</v>
      </c>
      <c r="B849" s="61" t="s">
        <v>1956</v>
      </c>
      <c r="C849" s="61" t="s">
        <v>898</v>
      </c>
      <c r="D849" s="64" t="s">
        <v>1958</v>
      </c>
      <c r="E849" s="342" t="s">
        <v>52</v>
      </c>
      <c r="F849" s="63" t="s">
        <v>1957</v>
      </c>
      <c r="G849" s="283">
        <v>43466</v>
      </c>
      <c r="H849" s="283">
        <v>43830</v>
      </c>
      <c r="I849" s="653">
        <v>180000</v>
      </c>
      <c r="J849" s="653"/>
      <c r="K849" s="653">
        <v>180000</v>
      </c>
      <c r="L849" s="223"/>
    </row>
    <row r="850" spans="1:12" s="28" customFormat="1" ht="39.950000000000003" customHeight="1">
      <c r="A850" s="61">
        <v>831</v>
      </c>
      <c r="B850" s="61" t="s">
        <v>1956</v>
      </c>
      <c r="C850" s="61" t="s">
        <v>898</v>
      </c>
      <c r="D850" s="64" t="s">
        <v>1958</v>
      </c>
      <c r="E850" s="342" t="s">
        <v>52</v>
      </c>
      <c r="F850" s="63" t="s">
        <v>1957</v>
      </c>
      <c r="G850" s="283">
        <v>43466</v>
      </c>
      <c r="H850" s="283">
        <v>43830</v>
      </c>
      <c r="I850" s="653">
        <v>160000</v>
      </c>
      <c r="J850" s="653"/>
      <c r="K850" s="653">
        <v>160000</v>
      </c>
      <c r="L850" s="223"/>
    </row>
    <row r="851" spans="1:12" s="28" customFormat="1" ht="39.950000000000003" customHeight="1" thickBot="1">
      <c r="A851" s="225">
        <v>832</v>
      </c>
      <c r="B851" s="225" t="s">
        <v>1956</v>
      </c>
      <c r="C851" s="225" t="s">
        <v>898</v>
      </c>
      <c r="D851" s="261" t="s">
        <v>1959</v>
      </c>
      <c r="E851" s="345" t="s">
        <v>49</v>
      </c>
      <c r="F851" s="65" t="s">
        <v>1957</v>
      </c>
      <c r="G851" s="286">
        <v>43466</v>
      </c>
      <c r="H851" s="286">
        <v>43830</v>
      </c>
      <c r="I851" s="660">
        <v>1000000</v>
      </c>
      <c r="J851" s="660"/>
      <c r="K851" s="660">
        <v>1000000</v>
      </c>
      <c r="L851" s="223"/>
    </row>
    <row r="852" spans="1:12" s="28" customFormat="1" ht="30" customHeight="1" thickBot="1">
      <c r="A852" s="912" t="s">
        <v>31</v>
      </c>
      <c r="B852" s="913"/>
      <c r="C852" s="914"/>
      <c r="D852" s="627"/>
      <c r="E852" s="640"/>
      <c r="F852" s="622"/>
      <c r="G852" s="630"/>
      <c r="H852" s="630"/>
      <c r="I852" s="661">
        <f>SUM(I785:I851)</f>
        <v>5275698553.5799999</v>
      </c>
      <c r="J852" s="661">
        <f t="shared" ref="J852:K852" si="11">SUM(J785:J851)</f>
        <v>1238548581.6399999</v>
      </c>
      <c r="K852" s="661">
        <f t="shared" si="11"/>
        <v>20510155</v>
      </c>
      <c r="L852" s="223"/>
    </row>
    <row r="853" spans="1:12" ht="9.9499999999999993" customHeight="1" thickBot="1">
      <c r="B853"/>
      <c r="C853"/>
      <c r="D853"/>
      <c r="E853"/>
      <c r="F853"/>
      <c r="G853"/>
      <c r="H853"/>
      <c r="I853"/>
      <c r="J853"/>
      <c r="K853"/>
    </row>
    <row r="854" spans="1:12" s="28" customFormat="1" ht="30" customHeight="1" thickBot="1">
      <c r="A854" s="909" t="s">
        <v>1069</v>
      </c>
      <c r="B854" s="910"/>
      <c r="C854" s="910"/>
      <c r="D854" s="910"/>
      <c r="E854" s="910"/>
      <c r="F854" s="910"/>
      <c r="G854" s="910"/>
      <c r="H854" s="910"/>
      <c r="I854" s="910"/>
      <c r="J854" s="910"/>
      <c r="K854" s="911"/>
      <c r="L854" s="223"/>
    </row>
    <row r="855" spans="1:12" s="28" customFormat="1" ht="39.950000000000003" customHeight="1">
      <c r="A855" s="222">
        <v>833</v>
      </c>
      <c r="B855" s="222" t="s">
        <v>1057</v>
      </c>
      <c r="C855" s="222" t="s">
        <v>1069</v>
      </c>
      <c r="D855" s="256" t="s">
        <v>1070</v>
      </c>
      <c r="E855" s="222" t="s">
        <v>39</v>
      </c>
      <c r="F855" s="255" t="s">
        <v>1071</v>
      </c>
      <c r="G855" s="222">
        <v>2017</v>
      </c>
      <c r="H855" s="222">
        <v>2019</v>
      </c>
      <c r="I855" s="678">
        <v>299720</v>
      </c>
      <c r="J855" s="678">
        <v>0</v>
      </c>
      <c r="K855" s="678">
        <v>299720</v>
      </c>
      <c r="L855" s="223"/>
    </row>
    <row r="856" spans="1:12" s="28" customFormat="1" ht="39.950000000000003" customHeight="1">
      <c r="A856" s="61">
        <v>834</v>
      </c>
      <c r="B856" s="61" t="s">
        <v>1057</v>
      </c>
      <c r="C856" s="61" t="s">
        <v>1069</v>
      </c>
      <c r="D856" s="64" t="s">
        <v>1072</v>
      </c>
      <c r="E856" s="342" t="s">
        <v>49</v>
      </c>
      <c r="F856" s="63" t="s">
        <v>1073</v>
      </c>
      <c r="G856" s="61">
        <v>2014</v>
      </c>
      <c r="H856" s="61">
        <v>2019</v>
      </c>
      <c r="I856" s="653">
        <v>183785</v>
      </c>
      <c r="J856" s="653">
        <v>156952</v>
      </c>
      <c r="K856" s="653">
        <v>26833</v>
      </c>
      <c r="L856" s="223"/>
    </row>
    <row r="857" spans="1:12" s="28" customFormat="1" ht="39.950000000000003" customHeight="1" thickBot="1">
      <c r="A857" s="225">
        <v>835</v>
      </c>
      <c r="B857" s="225" t="s">
        <v>1057</v>
      </c>
      <c r="C857" s="225" t="s">
        <v>1069</v>
      </c>
      <c r="D857" s="261" t="s">
        <v>1079</v>
      </c>
      <c r="E857" s="65" t="s">
        <v>167</v>
      </c>
      <c r="F857" s="65" t="s">
        <v>1080</v>
      </c>
      <c r="G857" s="225">
        <v>2017</v>
      </c>
      <c r="H857" s="225">
        <v>2019</v>
      </c>
      <c r="I857" s="660">
        <v>226053</v>
      </c>
      <c r="J857" s="660">
        <v>129980.245</v>
      </c>
      <c r="K857" s="660">
        <v>96072</v>
      </c>
      <c r="L857" s="223"/>
    </row>
    <row r="858" spans="1:12" s="28" customFormat="1" ht="30" customHeight="1" thickBot="1">
      <c r="A858" s="912" t="s">
        <v>31</v>
      </c>
      <c r="B858" s="913"/>
      <c r="C858" s="914"/>
      <c r="D858" s="627"/>
      <c r="E858" s="622"/>
      <c r="F858" s="622"/>
      <c r="G858" s="629"/>
      <c r="H858" s="629"/>
      <c r="I858" s="661">
        <f>SUM(I855:I857)</f>
        <v>709558</v>
      </c>
      <c r="J858" s="661">
        <f t="shared" ref="J858:K858" si="12">SUM(J855:J857)</f>
        <v>286932.245</v>
      </c>
      <c r="K858" s="661">
        <f t="shared" si="12"/>
        <v>422625</v>
      </c>
      <c r="L858" s="223"/>
    </row>
    <row r="859" spans="1:12" s="28" customFormat="1" ht="9.9499999999999993" customHeight="1" thickBot="1">
      <c r="A859"/>
      <c r="B859"/>
      <c r="C859"/>
      <c r="D859"/>
      <c r="E859"/>
      <c r="F859" s="571"/>
      <c r="G859"/>
      <c r="H859"/>
      <c r="I859"/>
      <c r="J859"/>
      <c r="K859"/>
      <c r="L859" s="223"/>
    </row>
    <row r="860" spans="1:12" s="28" customFormat="1" ht="30" customHeight="1" thickBot="1">
      <c r="A860" s="909" t="s">
        <v>2369</v>
      </c>
      <c r="B860" s="910"/>
      <c r="C860" s="910"/>
      <c r="D860" s="910"/>
      <c r="E860" s="910"/>
      <c r="F860" s="910"/>
      <c r="G860" s="910"/>
      <c r="H860" s="910"/>
      <c r="I860" s="910"/>
      <c r="J860" s="910"/>
      <c r="K860" s="911"/>
      <c r="L860" s="223"/>
    </row>
    <row r="861" spans="1:12" s="28" customFormat="1" ht="39.950000000000003" customHeight="1">
      <c r="A861" s="222">
        <v>836</v>
      </c>
      <c r="B861" s="255" t="s">
        <v>2391</v>
      </c>
      <c r="C861" s="255" t="s">
        <v>219</v>
      </c>
      <c r="D861" s="641" t="s">
        <v>130</v>
      </c>
      <c r="E861" s="255" t="s">
        <v>900</v>
      </c>
      <c r="F861" s="255" t="s">
        <v>135</v>
      </c>
      <c r="G861" s="222">
        <v>2010</v>
      </c>
      <c r="H861" s="222">
        <v>2021</v>
      </c>
      <c r="I861" s="658">
        <v>23112225</v>
      </c>
      <c r="J861" s="658">
        <v>23112225</v>
      </c>
      <c r="K861" s="658">
        <v>23112225</v>
      </c>
      <c r="L861" s="223"/>
    </row>
    <row r="862" spans="1:12" s="28" customFormat="1" ht="39.950000000000003" customHeight="1">
      <c r="A862" s="61">
        <v>837</v>
      </c>
      <c r="B862" s="255" t="s">
        <v>2391</v>
      </c>
      <c r="C862" s="63" t="s">
        <v>219</v>
      </c>
      <c r="D862" s="64" t="s">
        <v>132</v>
      </c>
      <c r="E862" s="63" t="s">
        <v>900</v>
      </c>
      <c r="F862" s="63" t="s">
        <v>136</v>
      </c>
      <c r="G862" s="61">
        <v>2018</v>
      </c>
      <c r="H862" s="61">
        <v>2021</v>
      </c>
      <c r="I862" s="652">
        <v>3551952</v>
      </c>
      <c r="J862" s="652">
        <v>3551952</v>
      </c>
      <c r="K862" s="652">
        <v>3551952</v>
      </c>
      <c r="L862" s="223"/>
    </row>
    <row r="863" spans="1:12" s="28" customFormat="1" ht="39.950000000000003" customHeight="1">
      <c r="A863" s="61">
        <v>838</v>
      </c>
      <c r="B863" s="255" t="s">
        <v>2391</v>
      </c>
      <c r="C863" s="63" t="s">
        <v>219</v>
      </c>
      <c r="D863" s="635" t="s">
        <v>133</v>
      </c>
      <c r="E863" s="63" t="s">
        <v>900</v>
      </c>
      <c r="F863" s="63" t="s">
        <v>137</v>
      </c>
      <c r="G863" s="61">
        <v>2019</v>
      </c>
      <c r="H863" s="61">
        <v>2019</v>
      </c>
      <c r="I863" s="652">
        <v>453000000</v>
      </c>
      <c r="J863" s="652">
        <v>0</v>
      </c>
      <c r="K863" s="652">
        <v>350000000</v>
      </c>
      <c r="L863" s="223"/>
    </row>
    <row r="864" spans="1:12" s="28" customFormat="1" ht="39.950000000000003" customHeight="1">
      <c r="A864" s="61">
        <v>839</v>
      </c>
      <c r="B864" s="61" t="s">
        <v>2406</v>
      </c>
      <c r="C864" s="61" t="s">
        <v>219</v>
      </c>
      <c r="D864" s="635" t="s">
        <v>138</v>
      </c>
      <c r="E864" s="63" t="s">
        <v>53</v>
      </c>
      <c r="F864" s="63" t="s">
        <v>141</v>
      </c>
      <c r="G864" s="61">
        <v>2019</v>
      </c>
      <c r="H864" s="61">
        <v>2019</v>
      </c>
      <c r="I864" s="652">
        <v>1958000</v>
      </c>
      <c r="J864" s="652">
        <v>0</v>
      </c>
      <c r="K864" s="652">
        <v>1958000</v>
      </c>
      <c r="L864" s="223"/>
    </row>
    <row r="865" spans="1:12" s="28" customFormat="1" ht="39.950000000000003" customHeight="1">
      <c r="A865" s="61">
        <v>840</v>
      </c>
      <c r="B865" s="61" t="s">
        <v>591</v>
      </c>
      <c r="C865" s="61" t="s">
        <v>219</v>
      </c>
      <c r="D865" s="265" t="s">
        <v>558</v>
      </c>
      <c r="E865" s="63" t="s">
        <v>53</v>
      </c>
      <c r="F865" s="63" t="s">
        <v>590</v>
      </c>
      <c r="G865" s="266">
        <v>2015</v>
      </c>
      <c r="H865" s="266">
        <v>2020</v>
      </c>
      <c r="I865" s="680">
        <v>60630000</v>
      </c>
      <c r="J865" s="670">
        <v>50520000</v>
      </c>
      <c r="K865" s="681">
        <v>216333.33333333337</v>
      </c>
      <c r="L865" s="223"/>
    </row>
    <row r="866" spans="1:12" s="28" customFormat="1" ht="39.950000000000003" customHeight="1">
      <c r="A866" s="61">
        <v>841</v>
      </c>
      <c r="B866" s="61" t="s">
        <v>591</v>
      </c>
      <c r="C866" s="61" t="s">
        <v>219</v>
      </c>
      <c r="D866" s="265" t="s">
        <v>559</v>
      </c>
      <c r="E866" s="266" t="s">
        <v>53</v>
      </c>
      <c r="F866" s="63" t="s">
        <v>590</v>
      </c>
      <c r="G866" s="266">
        <v>2012</v>
      </c>
      <c r="H866" s="266">
        <v>2020</v>
      </c>
      <c r="I866" s="680">
        <v>507882000</v>
      </c>
      <c r="J866" s="670">
        <v>492879000</v>
      </c>
      <c r="K866" s="681">
        <v>5475000</v>
      </c>
      <c r="L866" s="223"/>
    </row>
    <row r="867" spans="1:12" s="28" customFormat="1" ht="39.950000000000003" customHeight="1">
      <c r="A867" s="61">
        <v>842</v>
      </c>
      <c r="B867" s="61" t="s">
        <v>591</v>
      </c>
      <c r="C867" s="61" t="s">
        <v>219</v>
      </c>
      <c r="D867" s="265" t="s">
        <v>2411</v>
      </c>
      <c r="E867" s="63" t="s">
        <v>53</v>
      </c>
      <c r="F867" s="63" t="s">
        <v>590</v>
      </c>
      <c r="G867" s="267">
        <v>2011</v>
      </c>
      <c r="H867" s="266">
        <v>2019</v>
      </c>
      <c r="I867" s="680">
        <v>26829000</v>
      </c>
      <c r="J867" s="670">
        <v>26828000</v>
      </c>
      <c r="K867" s="681">
        <v>1000</v>
      </c>
      <c r="L867" s="223"/>
    </row>
    <row r="868" spans="1:12" s="28" customFormat="1" ht="39.950000000000003" customHeight="1">
      <c r="A868" s="61">
        <v>843</v>
      </c>
      <c r="B868" s="61" t="s">
        <v>591</v>
      </c>
      <c r="C868" s="61" t="s">
        <v>219</v>
      </c>
      <c r="D868" s="265" t="s">
        <v>560</v>
      </c>
      <c r="E868" s="63" t="s">
        <v>53</v>
      </c>
      <c r="F868" s="63" t="s">
        <v>590</v>
      </c>
      <c r="G868" s="267">
        <v>2011</v>
      </c>
      <c r="H868" s="266">
        <v>2019</v>
      </c>
      <c r="I868" s="680">
        <v>422563000</v>
      </c>
      <c r="J868" s="670">
        <v>422562000</v>
      </c>
      <c r="K868" s="681">
        <v>1000</v>
      </c>
      <c r="L868" s="223"/>
    </row>
    <row r="869" spans="1:12" s="28" customFormat="1" ht="39.950000000000003" customHeight="1">
      <c r="A869" s="61">
        <v>844</v>
      </c>
      <c r="B869" s="61" t="s">
        <v>591</v>
      </c>
      <c r="C869" s="61" t="s">
        <v>219</v>
      </c>
      <c r="D869" s="265" t="s">
        <v>561</v>
      </c>
      <c r="E869" s="63" t="s">
        <v>53</v>
      </c>
      <c r="F869" s="63" t="s">
        <v>590</v>
      </c>
      <c r="G869" s="267">
        <v>2017</v>
      </c>
      <c r="H869" s="266">
        <v>2022</v>
      </c>
      <c r="I869" s="682">
        <v>30633000</v>
      </c>
      <c r="J869" s="670">
        <v>21245000</v>
      </c>
      <c r="K869" s="681">
        <v>900000</v>
      </c>
      <c r="L869" s="223"/>
    </row>
    <row r="870" spans="1:12" s="28" customFormat="1" ht="39.950000000000003" customHeight="1">
      <c r="A870" s="61">
        <v>845</v>
      </c>
      <c r="B870" s="61" t="s">
        <v>591</v>
      </c>
      <c r="C870" s="61" t="s">
        <v>219</v>
      </c>
      <c r="D870" s="265" t="s">
        <v>562</v>
      </c>
      <c r="E870" s="63" t="s">
        <v>53</v>
      </c>
      <c r="F870" s="63" t="s">
        <v>590</v>
      </c>
      <c r="G870" s="267">
        <v>2017</v>
      </c>
      <c r="H870" s="266">
        <v>2022</v>
      </c>
      <c r="I870" s="682">
        <v>440973000</v>
      </c>
      <c r="J870" s="670">
        <v>204577000</v>
      </c>
      <c r="K870" s="681">
        <v>7000000</v>
      </c>
      <c r="L870" s="223"/>
    </row>
    <row r="871" spans="1:12" s="28" customFormat="1" ht="39.950000000000003" customHeight="1">
      <c r="A871" s="61">
        <v>846</v>
      </c>
      <c r="B871" s="61" t="s">
        <v>591</v>
      </c>
      <c r="C871" s="61" t="s">
        <v>219</v>
      </c>
      <c r="D871" s="265" t="s">
        <v>563</v>
      </c>
      <c r="E871" s="63" t="s">
        <v>53</v>
      </c>
      <c r="F871" s="63" t="s">
        <v>590</v>
      </c>
      <c r="G871" s="267">
        <v>2006</v>
      </c>
      <c r="H871" s="266">
        <v>2020</v>
      </c>
      <c r="I871" s="680">
        <v>26070000</v>
      </c>
      <c r="J871" s="670">
        <v>19079000</v>
      </c>
      <c r="K871" s="681">
        <v>3000</v>
      </c>
      <c r="L871" s="223"/>
    </row>
    <row r="872" spans="1:12" s="40" customFormat="1" ht="39.950000000000003" customHeight="1">
      <c r="A872" s="61">
        <v>847</v>
      </c>
      <c r="B872" s="61" t="s">
        <v>591</v>
      </c>
      <c r="C872" s="61" t="s">
        <v>219</v>
      </c>
      <c r="D872" s="265" t="s">
        <v>564</v>
      </c>
      <c r="E872" s="63" t="s">
        <v>53</v>
      </c>
      <c r="F872" s="63" t="s">
        <v>590</v>
      </c>
      <c r="G872" s="267">
        <v>2011</v>
      </c>
      <c r="H872" s="268">
        <v>2021</v>
      </c>
      <c r="I872" s="682">
        <v>23316000</v>
      </c>
      <c r="J872" s="670">
        <v>17225000</v>
      </c>
      <c r="K872" s="681">
        <v>2000</v>
      </c>
      <c r="L872" s="224"/>
    </row>
    <row r="873" spans="1:12" ht="39.950000000000003" customHeight="1">
      <c r="A873" s="61">
        <v>848</v>
      </c>
      <c r="B873" s="61" t="s">
        <v>591</v>
      </c>
      <c r="C873" s="61" t="s">
        <v>219</v>
      </c>
      <c r="D873" s="265" t="s">
        <v>565</v>
      </c>
      <c r="E873" s="63" t="s">
        <v>53</v>
      </c>
      <c r="F873" s="63" t="s">
        <v>590</v>
      </c>
      <c r="G873" s="267">
        <v>2017</v>
      </c>
      <c r="H873" s="269">
        <v>2022</v>
      </c>
      <c r="I873" s="670">
        <v>1945157000</v>
      </c>
      <c r="J873" s="670">
        <v>17445000</v>
      </c>
      <c r="K873" s="683">
        <v>7952000</v>
      </c>
      <c r="L873" s="69"/>
    </row>
    <row r="874" spans="1:12" ht="39.950000000000003" customHeight="1">
      <c r="A874" s="61">
        <v>849</v>
      </c>
      <c r="B874" s="61" t="s">
        <v>591</v>
      </c>
      <c r="C874" s="61" t="s">
        <v>219</v>
      </c>
      <c r="D874" s="265" t="s">
        <v>566</v>
      </c>
      <c r="E874" s="63" t="s">
        <v>53</v>
      </c>
      <c r="F874" s="63" t="s">
        <v>590</v>
      </c>
      <c r="G874" s="266">
        <v>1993</v>
      </c>
      <c r="H874" s="269">
        <v>2021</v>
      </c>
      <c r="I874" s="670">
        <v>3065300000</v>
      </c>
      <c r="J874" s="670">
        <v>1965242000</v>
      </c>
      <c r="K874" s="681">
        <v>74385000</v>
      </c>
      <c r="L874" s="69"/>
    </row>
    <row r="875" spans="1:12" ht="39.950000000000003" customHeight="1">
      <c r="A875" s="61">
        <v>850</v>
      </c>
      <c r="B875" s="61" t="s">
        <v>591</v>
      </c>
      <c r="C875" s="61" t="s">
        <v>219</v>
      </c>
      <c r="D875" s="265" t="s">
        <v>567</v>
      </c>
      <c r="E875" s="63" t="s">
        <v>53</v>
      </c>
      <c r="F875" s="63" t="s">
        <v>590</v>
      </c>
      <c r="G875" s="267">
        <v>2010</v>
      </c>
      <c r="H875" s="266">
        <v>2021</v>
      </c>
      <c r="I875" s="684">
        <v>58677000</v>
      </c>
      <c r="J875" s="670">
        <v>1110000</v>
      </c>
      <c r="K875" s="681">
        <v>1000</v>
      </c>
      <c r="L875" s="69"/>
    </row>
    <row r="876" spans="1:12" ht="39.950000000000003" customHeight="1">
      <c r="A876" s="61">
        <v>851</v>
      </c>
      <c r="B876" s="61" t="s">
        <v>591</v>
      </c>
      <c r="C876" s="61" t="s">
        <v>219</v>
      </c>
      <c r="D876" s="265" t="s">
        <v>568</v>
      </c>
      <c r="E876" s="63" t="s">
        <v>53</v>
      </c>
      <c r="F876" s="63" t="s">
        <v>590</v>
      </c>
      <c r="G876" s="267">
        <v>2011</v>
      </c>
      <c r="H876" s="266">
        <v>2021</v>
      </c>
      <c r="I876" s="684">
        <v>46803000</v>
      </c>
      <c r="J876" s="670">
        <v>22000</v>
      </c>
      <c r="K876" s="681">
        <v>1000</v>
      </c>
      <c r="L876" s="69"/>
    </row>
    <row r="877" spans="1:12" ht="39.950000000000003" customHeight="1">
      <c r="A877" s="61">
        <v>852</v>
      </c>
      <c r="B877" s="61" t="s">
        <v>591</v>
      </c>
      <c r="C877" s="61" t="s">
        <v>219</v>
      </c>
      <c r="D877" s="265" t="s">
        <v>569</v>
      </c>
      <c r="E877" s="63" t="s">
        <v>53</v>
      </c>
      <c r="F877" s="63" t="s">
        <v>590</v>
      </c>
      <c r="G877" s="266">
        <v>2010</v>
      </c>
      <c r="H877" s="266">
        <v>2021</v>
      </c>
      <c r="I877" s="685">
        <v>216468000</v>
      </c>
      <c r="J877" s="670">
        <v>148130000</v>
      </c>
      <c r="K877" s="681">
        <v>9066000</v>
      </c>
      <c r="L877" s="69"/>
    </row>
    <row r="878" spans="1:12" ht="39.950000000000003" customHeight="1">
      <c r="A878" s="61">
        <v>853</v>
      </c>
      <c r="B878" s="61" t="s">
        <v>591</v>
      </c>
      <c r="C878" s="61" t="s">
        <v>219</v>
      </c>
      <c r="D878" s="265" t="s">
        <v>570</v>
      </c>
      <c r="E878" s="63" t="s">
        <v>53</v>
      </c>
      <c r="F878" s="63" t="s">
        <v>590</v>
      </c>
      <c r="G878" s="267">
        <v>2014</v>
      </c>
      <c r="H878" s="266">
        <v>2021</v>
      </c>
      <c r="I878" s="685">
        <v>399782000</v>
      </c>
      <c r="J878" s="670">
        <v>395624000</v>
      </c>
      <c r="K878" s="681">
        <v>465000</v>
      </c>
      <c r="L878" s="69"/>
    </row>
    <row r="879" spans="1:12" ht="39.950000000000003" customHeight="1">
      <c r="A879" s="61">
        <v>854</v>
      </c>
      <c r="B879" s="61" t="s">
        <v>591</v>
      </c>
      <c r="C879" s="61" t="s">
        <v>219</v>
      </c>
      <c r="D879" s="265" t="s">
        <v>571</v>
      </c>
      <c r="E879" s="63" t="s">
        <v>53</v>
      </c>
      <c r="F879" s="63" t="s">
        <v>590</v>
      </c>
      <c r="G879" s="266">
        <v>2011</v>
      </c>
      <c r="H879" s="266">
        <v>2021</v>
      </c>
      <c r="I879" s="685">
        <v>1797805000</v>
      </c>
      <c r="J879" s="670">
        <v>384905000</v>
      </c>
      <c r="K879" s="681">
        <v>32162000</v>
      </c>
      <c r="L879" s="69"/>
    </row>
    <row r="880" spans="1:12" ht="39.950000000000003" customHeight="1">
      <c r="A880" s="61">
        <v>855</v>
      </c>
      <c r="B880" s="61" t="s">
        <v>591</v>
      </c>
      <c r="C880" s="61" t="s">
        <v>219</v>
      </c>
      <c r="D880" s="265" t="s">
        <v>572</v>
      </c>
      <c r="E880" s="63" t="s">
        <v>53</v>
      </c>
      <c r="F880" s="63" t="s">
        <v>590</v>
      </c>
      <c r="G880" s="270">
        <v>2014</v>
      </c>
      <c r="H880" s="271">
        <v>2021</v>
      </c>
      <c r="I880" s="684">
        <v>40314000</v>
      </c>
      <c r="J880" s="670">
        <v>17868000</v>
      </c>
      <c r="K880" s="681">
        <v>1000</v>
      </c>
      <c r="L880" s="69"/>
    </row>
    <row r="881" spans="1:12" ht="39.950000000000003" customHeight="1">
      <c r="A881" s="61">
        <v>856</v>
      </c>
      <c r="B881" s="61" t="s">
        <v>591</v>
      </c>
      <c r="C881" s="61" t="s">
        <v>219</v>
      </c>
      <c r="D881" s="265" t="s">
        <v>573</v>
      </c>
      <c r="E881" s="63" t="s">
        <v>53</v>
      </c>
      <c r="F881" s="63" t="s">
        <v>590</v>
      </c>
      <c r="G881" s="270">
        <v>2005</v>
      </c>
      <c r="H881" s="266">
        <v>2021</v>
      </c>
      <c r="I881" s="670">
        <v>44685000</v>
      </c>
      <c r="J881" s="670">
        <v>7000000</v>
      </c>
      <c r="K881" s="681">
        <v>2325000</v>
      </c>
      <c r="L881" s="69"/>
    </row>
    <row r="882" spans="1:12" ht="39.950000000000003" customHeight="1">
      <c r="A882" s="61">
        <v>857</v>
      </c>
      <c r="B882" s="61" t="s">
        <v>591</v>
      </c>
      <c r="C882" s="61" t="s">
        <v>219</v>
      </c>
      <c r="D882" s="265" t="s">
        <v>574</v>
      </c>
      <c r="E882" s="63" t="s">
        <v>53</v>
      </c>
      <c r="F882" s="63" t="s">
        <v>590</v>
      </c>
      <c r="G882" s="266">
        <v>1998</v>
      </c>
      <c r="H882" s="266">
        <v>2021</v>
      </c>
      <c r="I882" s="680">
        <v>384706000</v>
      </c>
      <c r="J882" s="670">
        <v>222549000</v>
      </c>
      <c r="K882" s="681">
        <v>697350</v>
      </c>
      <c r="L882" s="69"/>
    </row>
    <row r="883" spans="1:12" ht="39.950000000000003" customHeight="1">
      <c r="A883" s="61">
        <v>858</v>
      </c>
      <c r="B883" s="61" t="s">
        <v>591</v>
      </c>
      <c r="C883" s="61" t="s">
        <v>219</v>
      </c>
      <c r="D883" s="265" t="s">
        <v>575</v>
      </c>
      <c r="E883" s="63" t="s">
        <v>53</v>
      </c>
      <c r="F883" s="63" t="s">
        <v>590</v>
      </c>
      <c r="G883" s="266">
        <v>2006</v>
      </c>
      <c r="H883" s="266">
        <v>2021</v>
      </c>
      <c r="I883" s="685">
        <v>71770000</v>
      </c>
      <c r="J883" s="670">
        <v>11537000</v>
      </c>
      <c r="K883" s="683">
        <v>697500</v>
      </c>
      <c r="L883" s="69"/>
    </row>
    <row r="884" spans="1:12" ht="39.950000000000003" customHeight="1">
      <c r="A884" s="61">
        <v>859</v>
      </c>
      <c r="B884" s="61" t="s">
        <v>591</v>
      </c>
      <c r="C884" s="61" t="s">
        <v>219</v>
      </c>
      <c r="D884" s="265" t="s">
        <v>576</v>
      </c>
      <c r="E884" s="63" t="s">
        <v>900</v>
      </c>
      <c r="F884" s="63" t="s">
        <v>590</v>
      </c>
      <c r="G884" s="267">
        <v>2014</v>
      </c>
      <c r="H884" s="269">
        <v>2017</v>
      </c>
      <c r="I884" s="670">
        <v>15520000</v>
      </c>
      <c r="J884" s="670">
        <v>970000</v>
      </c>
      <c r="K884" s="670">
        <v>969880</v>
      </c>
      <c r="L884" s="69"/>
    </row>
    <row r="885" spans="1:12" ht="39.950000000000003" customHeight="1">
      <c r="A885" s="61">
        <v>860</v>
      </c>
      <c r="B885" s="61" t="s">
        <v>591</v>
      </c>
      <c r="C885" s="61" t="s">
        <v>219</v>
      </c>
      <c r="D885" s="272" t="s">
        <v>577</v>
      </c>
      <c r="E885" s="63" t="s">
        <v>900</v>
      </c>
      <c r="F885" s="63" t="s">
        <v>590</v>
      </c>
      <c r="G885" s="267">
        <v>2013</v>
      </c>
      <c r="H885" s="269">
        <v>2017</v>
      </c>
      <c r="I885" s="670">
        <v>27243000</v>
      </c>
      <c r="J885" s="670">
        <v>4173000</v>
      </c>
      <c r="K885" s="670">
        <v>4173517</v>
      </c>
      <c r="L885" s="69"/>
    </row>
    <row r="886" spans="1:12" ht="39.950000000000003" customHeight="1">
      <c r="A886" s="61">
        <v>861</v>
      </c>
      <c r="B886" s="61" t="s">
        <v>591</v>
      </c>
      <c r="C886" s="61" t="s">
        <v>219</v>
      </c>
      <c r="D886" s="642" t="s">
        <v>578</v>
      </c>
      <c r="E886" s="267" t="s">
        <v>39</v>
      </c>
      <c r="F886" s="63" t="s">
        <v>590</v>
      </c>
      <c r="G886" s="267">
        <v>2018</v>
      </c>
      <c r="H886" s="269">
        <v>2021</v>
      </c>
      <c r="I886" s="670">
        <v>2820000</v>
      </c>
      <c r="J886" s="670">
        <v>0</v>
      </c>
      <c r="K886" s="670">
        <v>1250000</v>
      </c>
      <c r="L886" s="69"/>
    </row>
    <row r="887" spans="1:12" ht="39.950000000000003" customHeight="1">
      <c r="A887" s="61">
        <v>862</v>
      </c>
      <c r="B887" s="61" t="s">
        <v>591</v>
      </c>
      <c r="C887" s="61" t="s">
        <v>219</v>
      </c>
      <c r="D887" s="265" t="s">
        <v>579</v>
      </c>
      <c r="E887" s="63" t="s">
        <v>53</v>
      </c>
      <c r="F887" s="63" t="s">
        <v>590</v>
      </c>
      <c r="G887" s="267">
        <v>2013</v>
      </c>
      <c r="H887" s="266">
        <v>2022</v>
      </c>
      <c r="I887" s="684">
        <v>7000000</v>
      </c>
      <c r="J887" s="670">
        <v>175000</v>
      </c>
      <c r="K887" s="683">
        <v>2000</v>
      </c>
      <c r="L887" s="69"/>
    </row>
    <row r="888" spans="1:12" ht="39.950000000000003" customHeight="1">
      <c r="A888" s="61">
        <v>863</v>
      </c>
      <c r="B888" s="61" t="s">
        <v>591</v>
      </c>
      <c r="C888" s="61" t="s">
        <v>219</v>
      </c>
      <c r="D888" s="265" t="s">
        <v>580</v>
      </c>
      <c r="E888" s="63" t="s">
        <v>53</v>
      </c>
      <c r="F888" s="63" t="s">
        <v>590</v>
      </c>
      <c r="G888" s="267">
        <v>2013</v>
      </c>
      <c r="H888" s="266">
        <v>2022</v>
      </c>
      <c r="I888" s="684">
        <v>3000000</v>
      </c>
      <c r="J888" s="670">
        <v>155000</v>
      </c>
      <c r="K888" s="683">
        <v>2000</v>
      </c>
      <c r="L888" s="69"/>
    </row>
    <row r="889" spans="1:12" ht="39.950000000000003" customHeight="1">
      <c r="A889" s="61">
        <v>864</v>
      </c>
      <c r="B889" s="61" t="s">
        <v>591</v>
      </c>
      <c r="C889" s="61" t="s">
        <v>219</v>
      </c>
      <c r="D889" s="265" t="s">
        <v>581</v>
      </c>
      <c r="E889" s="267" t="s">
        <v>163</v>
      </c>
      <c r="F889" s="63" t="s">
        <v>590</v>
      </c>
      <c r="G889" s="267">
        <v>2018</v>
      </c>
      <c r="H889" s="266">
        <v>2022</v>
      </c>
      <c r="I889" s="684">
        <v>2000000</v>
      </c>
      <c r="J889" s="670">
        <v>35000</v>
      </c>
      <c r="K889" s="683">
        <v>2000</v>
      </c>
      <c r="L889" s="69"/>
    </row>
    <row r="890" spans="1:12" ht="39.950000000000003" customHeight="1">
      <c r="A890" s="61">
        <v>865</v>
      </c>
      <c r="B890" s="61" t="s">
        <v>591</v>
      </c>
      <c r="C890" s="61" t="s">
        <v>219</v>
      </c>
      <c r="D890" s="265" t="s">
        <v>582</v>
      </c>
      <c r="E890" s="267" t="s">
        <v>302</v>
      </c>
      <c r="F890" s="63" t="s">
        <v>590</v>
      </c>
      <c r="G890" s="267">
        <v>2019</v>
      </c>
      <c r="H890" s="266">
        <v>2022</v>
      </c>
      <c r="I890" s="684">
        <v>32000000</v>
      </c>
      <c r="J890" s="670">
        <v>0</v>
      </c>
      <c r="K890" s="683">
        <v>2000</v>
      </c>
      <c r="L890" s="69"/>
    </row>
    <row r="891" spans="1:12" ht="39.950000000000003" customHeight="1">
      <c r="A891" s="61">
        <v>866</v>
      </c>
      <c r="B891" s="61" t="s">
        <v>591</v>
      </c>
      <c r="C891" s="61" t="s">
        <v>219</v>
      </c>
      <c r="D891" s="265" t="s">
        <v>583</v>
      </c>
      <c r="E891" s="266" t="s">
        <v>49</v>
      </c>
      <c r="F891" s="63" t="s">
        <v>590</v>
      </c>
      <c r="G891" s="267">
        <v>2019</v>
      </c>
      <c r="H891" s="266">
        <v>2022</v>
      </c>
      <c r="I891" s="684">
        <v>1000000</v>
      </c>
      <c r="J891" s="670">
        <v>0</v>
      </c>
      <c r="K891" s="683">
        <v>2000</v>
      </c>
      <c r="L891" s="69"/>
    </row>
    <row r="892" spans="1:12" ht="39.950000000000003" customHeight="1">
      <c r="A892" s="61">
        <v>867</v>
      </c>
      <c r="B892" s="61" t="s">
        <v>591</v>
      </c>
      <c r="C892" s="61" t="s">
        <v>219</v>
      </c>
      <c r="D892" s="265" t="s">
        <v>584</v>
      </c>
      <c r="E892" s="267" t="s">
        <v>302</v>
      </c>
      <c r="F892" s="63" t="s">
        <v>590</v>
      </c>
      <c r="G892" s="267">
        <v>2019</v>
      </c>
      <c r="H892" s="266">
        <v>20109</v>
      </c>
      <c r="I892" s="686">
        <v>50000</v>
      </c>
      <c r="J892" s="670"/>
      <c r="K892" s="683">
        <v>50000</v>
      </c>
      <c r="L892" s="69"/>
    </row>
    <row r="893" spans="1:12" ht="39.950000000000003" customHeight="1">
      <c r="A893" s="61">
        <v>868</v>
      </c>
      <c r="B893" s="61" t="s">
        <v>591</v>
      </c>
      <c r="C893" s="61" t="s">
        <v>219</v>
      </c>
      <c r="D893" s="265" t="s">
        <v>585</v>
      </c>
      <c r="E893" s="63" t="s">
        <v>53</v>
      </c>
      <c r="F893" s="63" t="s">
        <v>590</v>
      </c>
      <c r="G893" s="267">
        <v>2013</v>
      </c>
      <c r="H893" s="266">
        <v>2021</v>
      </c>
      <c r="I893" s="685">
        <v>7217205000</v>
      </c>
      <c r="J893" s="670">
        <v>8205000</v>
      </c>
      <c r="K893" s="681">
        <v>9298000</v>
      </c>
      <c r="L893" s="69"/>
    </row>
    <row r="894" spans="1:12" s="40" customFormat="1" ht="39.950000000000003" customHeight="1">
      <c r="A894" s="61">
        <v>869</v>
      </c>
      <c r="B894" s="61" t="s">
        <v>591</v>
      </c>
      <c r="C894" s="61" t="s">
        <v>219</v>
      </c>
      <c r="D894" s="265" t="s">
        <v>586</v>
      </c>
      <c r="E894" s="63" t="s">
        <v>53</v>
      </c>
      <c r="F894" s="63" t="s">
        <v>590</v>
      </c>
      <c r="G894" s="266">
        <v>2013</v>
      </c>
      <c r="H894" s="273">
        <v>2019</v>
      </c>
      <c r="I894" s="685">
        <v>101030000</v>
      </c>
      <c r="J894" s="670">
        <v>101030000</v>
      </c>
      <c r="K894" s="681">
        <v>2000000</v>
      </c>
      <c r="L894" s="224"/>
    </row>
    <row r="895" spans="1:12" s="40" customFormat="1" ht="39.950000000000003" customHeight="1">
      <c r="A895" s="61">
        <v>870</v>
      </c>
      <c r="B895" s="61" t="s">
        <v>591</v>
      </c>
      <c r="C895" s="61" t="s">
        <v>219</v>
      </c>
      <c r="D895" s="265" t="s">
        <v>587</v>
      </c>
      <c r="E895" s="63" t="s">
        <v>53</v>
      </c>
      <c r="F895" s="63" t="s">
        <v>590</v>
      </c>
      <c r="G895" s="266">
        <v>2017</v>
      </c>
      <c r="H895" s="273">
        <v>2020</v>
      </c>
      <c r="I895" s="685">
        <v>89086000</v>
      </c>
      <c r="J895" s="670">
        <v>61778000</v>
      </c>
      <c r="K895" s="681">
        <v>1911490</v>
      </c>
      <c r="L895" s="224"/>
    </row>
    <row r="896" spans="1:12" s="40" customFormat="1" ht="39.950000000000003" customHeight="1">
      <c r="A896" s="61">
        <v>871</v>
      </c>
      <c r="B896" s="61" t="s">
        <v>591</v>
      </c>
      <c r="C896" s="61" t="s">
        <v>219</v>
      </c>
      <c r="D896" s="265" t="s">
        <v>588</v>
      </c>
      <c r="E896" s="63" t="s">
        <v>53</v>
      </c>
      <c r="F896" s="63" t="s">
        <v>590</v>
      </c>
      <c r="G896" s="266">
        <v>2017</v>
      </c>
      <c r="H896" s="273">
        <v>2020</v>
      </c>
      <c r="I896" s="685">
        <v>79666000</v>
      </c>
      <c r="J896" s="670">
        <v>64295000</v>
      </c>
      <c r="K896" s="681">
        <v>15370000</v>
      </c>
      <c r="L896" s="224"/>
    </row>
    <row r="897" spans="1:12" s="40" customFormat="1" ht="39.950000000000003" customHeight="1">
      <c r="A897" s="61">
        <v>872</v>
      </c>
      <c r="B897" s="61" t="s">
        <v>1815</v>
      </c>
      <c r="C897" s="61" t="s">
        <v>219</v>
      </c>
      <c r="D897" s="64" t="s">
        <v>1816</v>
      </c>
      <c r="E897" s="63" t="s">
        <v>53</v>
      </c>
      <c r="F897" s="63" t="s">
        <v>1817</v>
      </c>
      <c r="G897" s="283">
        <v>43130</v>
      </c>
      <c r="H897" s="283">
        <v>43706</v>
      </c>
      <c r="I897" s="653">
        <v>3231029</v>
      </c>
      <c r="J897" s="653">
        <v>1613325</v>
      </c>
      <c r="K897" s="653">
        <v>1617704</v>
      </c>
      <c r="L897" s="224"/>
    </row>
    <row r="898" spans="1:12" s="40" customFormat="1" ht="39.950000000000003" customHeight="1">
      <c r="A898" s="61">
        <v>873</v>
      </c>
      <c r="B898" s="61" t="s">
        <v>1815</v>
      </c>
      <c r="C898" s="61" t="s">
        <v>219</v>
      </c>
      <c r="D898" s="64" t="s">
        <v>1819</v>
      </c>
      <c r="E898" s="63" t="s">
        <v>53</v>
      </c>
      <c r="F898" s="63" t="s">
        <v>1817</v>
      </c>
      <c r="G898" s="283">
        <v>43130</v>
      </c>
      <c r="H898" s="283">
        <v>43706</v>
      </c>
      <c r="I898" s="653">
        <v>3822285</v>
      </c>
      <c r="J898" s="653">
        <v>1576430</v>
      </c>
      <c r="K898" s="653">
        <v>2245855</v>
      </c>
      <c r="L898" s="224"/>
    </row>
    <row r="899" spans="1:12" s="40" customFormat="1" ht="39.950000000000003" customHeight="1">
      <c r="A899" s="61">
        <v>874</v>
      </c>
      <c r="B899" s="61" t="s">
        <v>1815</v>
      </c>
      <c r="C899" s="61" t="s">
        <v>219</v>
      </c>
      <c r="D899" s="64" t="s">
        <v>1820</v>
      </c>
      <c r="E899" s="63" t="s">
        <v>53</v>
      </c>
      <c r="F899" s="63" t="s">
        <v>1817</v>
      </c>
      <c r="G899" s="283">
        <v>43130</v>
      </c>
      <c r="H899" s="283">
        <v>43706</v>
      </c>
      <c r="I899" s="653">
        <v>1491960.85</v>
      </c>
      <c r="J899" s="653">
        <v>1200896.8500000001</v>
      </c>
      <c r="K899" s="653">
        <v>291064</v>
      </c>
      <c r="L899" s="224"/>
    </row>
    <row r="900" spans="1:12" ht="39.950000000000003" customHeight="1">
      <c r="A900" s="61">
        <v>875</v>
      </c>
      <c r="B900" s="61" t="s">
        <v>1815</v>
      </c>
      <c r="C900" s="61" t="s">
        <v>219</v>
      </c>
      <c r="D900" s="64" t="s">
        <v>1821</v>
      </c>
      <c r="E900" s="63" t="s">
        <v>53</v>
      </c>
      <c r="F900" s="63" t="s">
        <v>1822</v>
      </c>
      <c r="G900" s="283">
        <v>43474</v>
      </c>
      <c r="H900" s="283">
        <v>43654</v>
      </c>
      <c r="I900" s="653">
        <v>420000</v>
      </c>
      <c r="J900" s="653">
        <v>0</v>
      </c>
      <c r="K900" s="653">
        <v>420000</v>
      </c>
      <c r="L900" s="69"/>
    </row>
    <row r="901" spans="1:12" ht="39.950000000000003" customHeight="1">
      <c r="A901" s="61">
        <v>876</v>
      </c>
      <c r="B901" s="61" t="s">
        <v>1815</v>
      </c>
      <c r="C901" s="61" t="s">
        <v>219</v>
      </c>
      <c r="D901" s="64" t="s">
        <v>1823</v>
      </c>
      <c r="E901" s="63" t="s">
        <v>53</v>
      </c>
      <c r="F901" s="63" t="s">
        <v>1817</v>
      </c>
      <c r="G901" s="283" t="s">
        <v>1060</v>
      </c>
      <c r="H901" s="283" t="s">
        <v>1060</v>
      </c>
      <c r="I901" s="653">
        <v>61728800.369999997</v>
      </c>
      <c r="J901" s="653">
        <v>0</v>
      </c>
      <c r="K901" s="653">
        <v>6172880</v>
      </c>
      <c r="L901" s="69"/>
    </row>
    <row r="902" spans="1:12" ht="54.75" customHeight="1">
      <c r="A902" s="61">
        <v>877</v>
      </c>
      <c r="B902" s="61" t="s">
        <v>1815</v>
      </c>
      <c r="C902" s="61" t="s">
        <v>219</v>
      </c>
      <c r="D902" s="64" t="s">
        <v>1825</v>
      </c>
      <c r="E902" s="63" t="s">
        <v>53</v>
      </c>
      <c r="F902" s="63" t="s">
        <v>1826</v>
      </c>
      <c r="G902" s="283">
        <v>43304</v>
      </c>
      <c r="H902" s="283">
        <v>43754</v>
      </c>
      <c r="I902" s="653">
        <v>123422.0148</v>
      </c>
      <c r="J902" s="653">
        <v>39014.842599999996</v>
      </c>
      <c r="K902" s="653">
        <v>40000</v>
      </c>
      <c r="L902" s="69"/>
    </row>
    <row r="903" spans="1:12" ht="54.75" customHeight="1">
      <c r="A903" s="61">
        <v>878</v>
      </c>
      <c r="B903" s="61" t="s">
        <v>1815</v>
      </c>
      <c r="C903" s="61" t="s">
        <v>219</v>
      </c>
      <c r="D903" s="64" t="s">
        <v>1827</v>
      </c>
      <c r="E903" s="63" t="s">
        <v>53</v>
      </c>
      <c r="F903" s="63" t="s">
        <v>1826</v>
      </c>
      <c r="G903" s="283">
        <v>42566</v>
      </c>
      <c r="H903" s="283">
        <v>43553</v>
      </c>
      <c r="I903" s="653">
        <v>3499918.79</v>
      </c>
      <c r="J903" s="653">
        <v>1903457.4</v>
      </c>
      <c r="K903" s="653">
        <v>1191866</v>
      </c>
      <c r="L903" s="69"/>
    </row>
    <row r="904" spans="1:12" ht="54.75" customHeight="1">
      <c r="A904" s="61">
        <v>879</v>
      </c>
      <c r="B904" s="61" t="s">
        <v>1815</v>
      </c>
      <c r="C904" s="61" t="s">
        <v>219</v>
      </c>
      <c r="D904" s="64" t="s">
        <v>1828</v>
      </c>
      <c r="E904" s="63" t="s">
        <v>53</v>
      </c>
      <c r="F904" s="63" t="s">
        <v>1826</v>
      </c>
      <c r="G904" s="283">
        <v>43108</v>
      </c>
      <c r="H904" s="283">
        <v>43570</v>
      </c>
      <c r="I904" s="653">
        <v>2906000</v>
      </c>
      <c r="J904" s="653">
        <v>1534413.21</v>
      </c>
      <c r="K904" s="653">
        <v>1144965</v>
      </c>
      <c r="L904" s="69"/>
    </row>
    <row r="905" spans="1:12" ht="54.75" customHeight="1">
      <c r="A905" s="61">
        <v>880</v>
      </c>
      <c r="B905" s="61" t="s">
        <v>1815</v>
      </c>
      <c r="C905" s="61" t="s">
        <v>219</v>
      </c>
      <c r="D905" s="64" t="s">
        <v>1829</v>
      </c>
      <c r="E905" s="63" t="s">
        <v>53</v>
      </c>
      <c r="F905" s="63" t="s">
        <v>1826</v>
      </c>
      <c r="G905" s="283">
        <v>43231</v>
      </c>
      <c r="H905" s="283">
        <v>43831</v>
      </c>
      <c r="I905" s="653">
        <v>69973261.609999999</v>
      </c>
      <c r="J905" s="653">
        <v>7575194.6100000003</v>
      </c>
      <c r="K905" s="653">
        <v>9867861</v>
      </c>
      <c r="L905" s="69"/>
    </row>
    <row r="906" spans="1:12" ht="54.75" customHeight="1">
      <c r="A906" s="61">
        <v>881</v>
      </c>
      <c r="B906" s="61" t="s">
        <v>1815</v>
      </c>
      <c r="C906" s="61" t="s">
        <v>219</v>
      </c>
      <c r="D906" s="64" t="s">
        <v>1830</v>
      </c>
      <c r="E906" s="63" t="s">
        <v>53</v>
      </c>
      <c r="F906" s="63" t="s">
        <v>1826</v>
      </c>
      <c r="G906" s="283">
        <v>43308</v>
      </c>
      <c r="H906" s="283">
        <v>43608</v>
      </c>
      <c r="I906" s="653">
        <v>6529414.2599999998</v>
      </c>
      <c r="J906" s="653">
        <v>3024547.4</v>
      </c>
      <c r="K906" s="653">
        <v>3000000</v>
      </c>
      <c r="L906" s="69"/>
    </row>
    <row r="907" spans="1:12" ht="54.75" customHeight="1">
      <c r="A907" s="61">
        <v>882</v>
      </c>
      <c r="B907" s="61" t="s">
        <v>1815</v>
      </c>
      <c r="C907" s="61" t="s">
        <v>219</v>
      </c>
      <c r="D907" s="64" t="s">
        <v>1831</v>
      </c>
      <c r="E907" s="63" t="s">
        <v>53</v>
      </c>
      <c r="F907" s="63" t="s">
        <v>1826</v>
      </c>
      <c r="G907" s="283">
        <v>43264</v>
      </c>
      <c r="H907" s="283">
        <v>43534</v>
      </c>
      <c r="I907" s="653">
        <v>7431616.7760000005</v>
      </c>
      <c r="J907" s="653">
        <v>6636592.1299999999</v>
      </c>
      <c r="K907" s="653">
        <v>850000</v>
      </c>
      <c r="L907" s="69"/>
    </row>
    <row r="908" spans="1:12" ht="54.75" customHeight="1">
      <c r="A908" s="61">
        <v>883</v>
      </c>
      <c r="B908" s="61" t="s">
        <v>1815</v>
      </c>
      <c r="C908" s="61" t="s">
        <v>219</v>
      </c>
      <c r="D908" s="64" t="s">
        <v>1832</v>
      </c>
      <c r="E908" s="63" t="s">
        <v>53</v>
      </c>
      <c r="F908" s="63" t="s">
        <v>1826</v>
      </c>
      <c r="G908" s="283" t="s">
        <v>1833</v>
      </c>
      <c r="H908" s="283">
        <v>43508</v>
      </c>
      <c r="I908" s="653">
        <v>94500</v>
      </c>
      <c r="J908" s="653">
        <v>26475.24</v>
      </c>
      <c r="K908" s="653">
        <v>0</v>
      </c>
      <c r="L908" s="69"/>
    </row>
    <row r="909" spans="1:12" ht="54.75" customHeight="1">
      <c r="A909" s="61">
        <v>884</v>
      </c>
      <c r="B909" s="61" t="s">
        <v>1815</v>
      </c>
      <c r="C909" s="61" t="s">
        <v>219</v>
      </c>
      <c r="D909" s="64" t="s">
        <v>1834</v>
      </c>
      <c r="E909" s="63" t="s">
        <v>53</v>
      </c>
      <c r="F909" s="63" t="s">
        <v>1826</v>
      </c>
      <c r="G909" s="283">
        <v>42898</v>
      </c>
      <c r="H909" s="283">
        <v>43081</v>
      </c>
      <c r="I909" s="653">
        <v>167000</v>
      </c>
      <c r="J909" s="653">
        <v>0</v>
      </c>
      <c r="K909" s="653">
        <v>83500</v>
      </c>
      <c r="L909" s="69"/>
    </row>
    <row r="910" spans="1:12" s="57" customFormat="1" ht="54.75" customHeight="1">
      <c r="A910" s="61">
        <v>885</v>
      </c>
      <c r="B910" s="61" t="s">
        <v>1815</v>
      </c>
      <c r="C910" s="61" t="s">
        <v>219</v>
      </c>
      <c r="D910" s="64" t="s">
        <v>1835</v>
      </c>
      <c r="E910" s="63" t="s">
        <v>53</v>
      </c>
      <c r="F910" s="63" t="s">
        <v>1826</v>
      </c>
      <c r="G910" s="283">
        <v>43150</v>
      </c>
      <c r="H910" s="283">
        <v>43556</v>
      </c>
      <c r="I910" s="653">
        <v>97875</v>
      </c>
      <c r="J910" s="653">
        <v>0</v>
      </c>
      <c r="K910" s="653">
        <v>97875</v>
      </c>
      <c r="L910" s="69"/>
    </row>
    <row r="911" spans="1:12" s="57" customFormat="1" ht="54.75" customHeight="1">
      <c r="A911" s="61">
        <v>886</v>
      </c>
      <c r="B911" s="61" t="s">
        <v>1815</v>
      </c>
      <c r="C911" s="61" t="s">
        <v>219</v>
      </c>
      <c r="D911" s="64" t="s">
        <v>1836</v>
      </c>
      <c r="E911" s="63" t="s">
        <v>53</v>
      </c>
      <c r="F911" s="63" t="s">
        <v>1826</v>
      </c>
      <c r="G911" s="283">
        <v>42898</v>
      </c>
      <c r="H911" s="283">
        <v>43081</v>
      </c>
      <c r="I911" s="653">
        <v>64000</v>
      </c>
      <c r="J911" s="653">
        <v>32000</v>
      </c>
      <c r="K911" s="653">
        <v>31000</v>
      </c>
      <c r="L911" s="69"/>
    </row>
    <row r="912" spans="1:12" s="57" customFormat="1" ht="39.950000000000003" customHeight="1">
      <c r="A912" s="61">
        <v>887</v>
      </c>
      <c r="B912" s="61" t="s">
        <v>1815</v>
      </c>
      <c r="C912" s="61" t="s">
        <v>219</v>
      </c>
      <c r="D912" s="64" t="s">
        <v>1837</v>
      </c>
      <c r="E912" s="63" t="s">
        <v>53</v>
      </c>
      <c r="F912" s="63" t="s">
        <v>1838</v>
      </c>
      <c r="G912" s="283" t="s">
        <v>1060</v>
      </c>
      <c r="H912" s="283" t="s">
        <v>1060</v>
      </c>
      <c r="I912" s="653">
        <v>860000</v>
      </c>
      <c r="J912" s="653">
        <v>0</v>
      </c>
      <c r="K912" s="653">
        <v>86000</v>
      </c>
      <c r="L912" s="69"/>
    </row>
    <row r="913" spans="1:12" s="57" customFormat="1" ht="39.950000000000003" customHeight="1">
      <c r="A913" s="61">
        <v>888</v>
      </c>
      <c r="B913" s="61" t="s">
        <v>1815</v>
      </c>
      <c r="C913" s="61" t="s">
        <v>219</v>
      </c>
      <c r="D913" s="64" t="s">
        <v>1840</v>
      </c>
      <c r="E913" s="63" t="s">
        <v>53</v>
      </c>
      <c r="F913" s="63" t="s">
        <v>1838</v>
      </c>
      <c r="G913" s="283" t="s">
        <v>1060</v>
      </c>
      <c r="H913" s="283" t="s">
        <v>1060</v>
      </c>
      <c r="I913" s="653">
        <v>217653174.56</v>
      </c>
      <c r="J913" s="653">
        <v>0</v>
      </c>
      <c r="K913" s="653">
        <v>0</v>
      </c>
      <c r="L913" s="69"/>
    </row>
    <row r="914" spans="1:12" s="57" customFormat="1" ht="39.950000000000003" customHeight="1">
      <c r="A914" s="61">
        <v>889</v>
      </c>
      <c r="B914" s="61" t="s">
        <v>1841</v>
      </c>
      <c r="C914" s="61" t="s">
        <v>219</v>
      </c>
      <c r="D914" s="64" t="s">
        <v>1842</v>
      </c>
      <c r="E914" s="63" t="s">
        <v>53</v>
      </c>
      <c r="F914" s="63" t="s">
        <v>1854</v>
      </c>
      <c r="G914" s="61">
        <v>2015</v>
      </c>
      <c r="H914" s="61">
        <v>2021</v>
      </c>
      <c r="I914" s="653">
        <v>2800000</v>
      </c>
      <c r="J914" s="653">
        <v>1413114</v>
      </c>
      <c r="K914" s="653">
        <v>250000</v>
      </c>
      <c r="L914" s="69"/>
    </row>
    <row r="915" spans="1:12" s="57" customFormat="1" ht="39.950000000000003" customHeight="1">
      <c r="A915" s="61">
        <v>890</v>
      </c>
      <c r="B915" s="61" t="s">
        <v>1841</v>
      </c>
      <c r="C915" s="61" t="s">
        <v>219</v>
      </c>
      <c r="D915" s="64" t="s">
        <v>1843</v>
      </c>
      <c r="E915" s="63" t="s">
        <v>53</v>
      </c>
      <c r="F915" s="63" t="s">
        <v>1854</v>
      </c>
      <c r="G915" s="61">
        <v>2016</v>
      </c>
      <c r="H915" s="61">
        <v>2021</v>
      </c>
      <c r="I915" s="653">
        <v>56630000</v>
      </c>
      <c r="J915" s="653">
        <v>5671223</v>
      </c>
      <c r="K915" s="653">
        <v>7960000</v>
      </c>
      <c r="L915" s="69"/>
    </row>
    <row r="916" spans="1:12" s="57" customFormat="1" ht="39.950000000000003" customHeight="1">
      <c r="A916" s="61">
        <v>891</v>
      </c>
      <c r="B916" s="61" t="s">
        <v>1841</v>
      </c>
      <c r="C916" s="61" t="s">
        <v>219</v>
      </c>
      <c r="D916" s="64" t="s">
        <v>1844</v>
      </c>
      <c r="E916" s="63" t="s">
        <v>53</v>
      </c>
      <c r="F916" s="63" t="s">
        <v>1854</v>
      </c>
      <c r="G916" s="61">
        <v>2014</v>
      </c>
      <c r="H916" s="61">
        <v>2021</v>
      </c>
      <c r="I916" s="653">
        <v>17250000</v>
      </c>
      <c r="J916" s="653">
        <v>9617428</v>
      </c>
      <c r="K916" s="653">
        <v>3000000</v>
      </c>
      <c r="L916" s="69"/>
    </row>
    <row r="917" spans="1:12" s="57" customFormat="1" ht="39.950000000000003" customHeight="1">
      <c r="A917" s="61">
        <v>892</v>
      </c>
      <c r="B917" s="61" t="s">
        <v>1841</v>
      </c>
      <c r="C917" s="61" t="s">
        <v>219</v>
      </c>
      <c r="D917" s="64" t="s">
        <v>1845</v>
      </c>
      <c r="E917" s="63" t="s">
        <v>53</v>
      </c>
      <c r="F917" s="63" t="s">
        <v>1854</v>
      </c>
      <c r="G917" s="61">
        <v>2013</v>
      </c>
      <c r="H917" s="61">
        <v>2021</v>
      </c>
      <c r="I917" s="653">
        <v>13200000</v>
      </c>
      <c r="J917" s="653">
        <v>3738202</v>
      </c>
      <c r="K917" s="653">
        <v>1400000</v>
      </c>
      <c r="L917" s="69"/>
    </row>
    <row r="918" spans="1:12" s="57" customFormat="1" ht="39.950000000000003" customHeight="1">
      <c r="A918" s="61">
        <v>893</v>
      </c>
      <c r="B918" s="61" t="s">
        <v>1841</v>
      </c>
      <c r="C918" s="61" t="s">
        <v>219</v>
      </c>
      <c r="D918" s="64" t="s">
        <v>1846</v>
      </c>
      <c r="E918" s="63" t="s">
        <v>53</v>
      </c>
      <c r="F918" s="63" t="s">
        <v>1854</v>
      </c>
      <c r="G918" s="61">
        <v>2017</v>
      </c>
      <c r="H918" s="61">
        <v>2021</v>
      </c>
      <c r="I918" s="653">
        <v>6450000</v>
      </c>
      <c r="J918" s="653">
        <v>89445</v>
      </c>
      <c r="K918" s="653">
        <v>3700000</v>
      </c>
      <c r="L918" s="69"/>
    </row>
    <row r="919" spans="1:12" s="57" customFormat="1" ht="39.950000000000003" customHeight="1">
      <c r="A919" s="61">
        <v>894</v>
      </c>
      <c r="B919" s="61" t="s">
        <v>1841</v>
      </c>
      <c r="C919" s="61" t="s">
        <v>219</v>
      </c>
      <c r="D919" s="64" t="s">
        <v>1847</v>
      </c>
      <c r="E919" s="63" t="s">
        <v>53</v>
      </c>
      <c r="F919" s="63" t="s">
        <v>1854</v>
      </c>
      <c r="G919" s="61">
        <v>2016</v>
      </c>
      <c r="H919" s="61">
        <v>2021</v>
      </c>
      <c r="I919" s="653">
        <v>3200000</v>
      </c>
      <c r="J919" s="653">
        <v>615181</v>
      </c>
      <c r="K919" s="653">
        <v>1300000</v>
      </c>
      <c r="L919" s="69"/>
    </row>
    <row r="920" spans="1:12" s="57" customFormat="1" ht="39.950000000000003" customHeight="1">
      <c r="A920" s="61">
        <v>895</v>
      </c>
      <c r="B920" s="61" t="s">
        <v>1841</v>
      </c>
      <c r="C920" s="61" t="s">
        <v>219</v>
      </c>
      <c r="D920" s="64" t="s">
        <v>1848</v>
      </c>
      <c r="E920" s="63" t="s">
        <v>53</v>
      </c>
      <c r="F920" s="63" t="s">
        <v>1854</v>
      </c>
      <c r="G920" s="61">
        <v>2018</v>
      </c>
      <c r="H920" s="61">
        <v>2021</v>
      </c>
      <c r="I920" s="653">
        <v>10200000</v>
      </c>
      <c r="J920" s="653">
        <v>3496925</v>
      </c>
      <c r="K920" s="653">
        <v>1000000</v>
      </c>
      <c r="L920" s="69"/>
    </row>
    <row r="921" spans="1:12" s="57" customFormat="1" ht="39.950000000000003" customHeight="1">
      <c r="A921" s="61">
        <v>896</v>
      </c>
      <c r="B921" s="61" t="s">
        <v>1841</v>
      </c>
      <c r="C921" s="61" t="s">
        <v>219</v>
      </c>
      <c r="D921" s="64" t="s">
        <v>1849</v>
      </c>
      <c r="E921" s="63" t="s">
        <v>53</v>
      </c>
      <c r="F921" s="63" t="s">
        <v>1855</v>
      </c>
      <c r="G921" s="61">
        <v>2017</v>
      </c>
      <c r="H921" s="61">
        <v>2021</v>
      </c>
      <c r="I921" s="653">
        <v>21500000</v>
      </c>
      <c r="J921" s="653">
        <v>9803360</v>
      </c>
      <c r="K921" s="653">
        <v>4500000</v>
      </c>
      <c r="L921" s="69"/>
    </row>
    <row r="922" spans="1:12" s="57" customFormat="1" ht="39.950000000000003" customHeight="1">
      <c r="A922" s="61">
        <v>897</v>
      </c>
      <c r="B922" s="61" t="s">
        <v>1841</v>
      </c>
      <c r="C922" s="61" t="s">
        <v>219</v>
      </c>
      <c r="D922" s="64" t="s">
        <v>1850</v>
      </c>
      <c r="E922" s="63" t="s">
        <v>53</v>
      </c>
      <c r="F922" s="63" t="s">
        <v>1855</v>
      </c>
      <c r="G922" s="61">
        <v>2016</v>
      </c>
      <c r="H922" s="61">
        <v>2021</v>
      </c>
      <c r="I922" s="653">
        <v>5100000</v>
      </c>
      <c r="J922" s="653">
        <v>2725415</v>
      </c>
      <c r="K922" s="653">
        <v>600000</v>
      </c>
      <c r="L922" s="69"/>
    </row>
    <row r="923" spans="1:12" s="57" customFormat="1" ht="39.950000000000003" customHeight="1">
      <c r="A923" s="61">
        <v>898</v>
      </c>
      <c r="B923" s="61" t="s">
        <v>1841</v>
      </c>
      <c r="C923" s="61" t="s">
        <v>219</v>
      </c>
      <c r="D923" s="64" t="s">
        <v>1851</v>
      </c>
      <c r="E923" s="63" t="s">
        <v>53</v>
      </c>
      <c r="F923" s="63" t="s">
        <v>1856</v>
      </c>
      <c r="G923" s="61">
        <v>2016</v>
      </c>
      <c r="H923" s="61">
        <v>2021</v>
      </c>
      <c r="I923" s="653">
        <v>35000000</v>
      </c>
      <c r="J923" s="653">
        <v>16020423</v>
      </c>
      <c r="K923" s="653">
        <v>2000000</v>
      </c>
      <c r="L923" s="69"/>
    </row>
    <row r="924" spans="1:12" s="57" customFormat="1" ht="39.950000000000003" customHeight="1">
      <c r="A924" s="61">
        <v>899</v>
      </c>
      <c r="B924" s="61" t="s">
        <v>1841</v>
      </c>
      <c r="C924" s="61" t="s">
        <v>219</v>
      </c>
      <c r="D924" s="64" t="s">
        <v>1852</v>
      </c>
      <c r="E924" s="63" t="s">
        <v>53</v>
      </c>
      <c r="F924" s="63" t="s">
        <v>188</v>
      </c>
      <c r="G924" s="61">
        <v>2014</v>
      </c>
      <c r="H924" s="61">
        <v>2021</v>
      </c>
      <c r="I924" s="653">
        <v>22500000</v>
      </c>
      <c r="J924" s="653">
        <v>19771051</v>
      </c>
      <c r="K924" s="653">
        <v>1000000</v>
      </c>
      <c r="L924" s="69"/>
    </row>
    <row r="925" spans="1:12" s="57" customFormat="1" ht="39.950000000000003" customHeight="1">
      <c r="A925" s="61">
        <v>900</v>
      </c>
      <c r="B925" s="61" t="s">
        <v>1841</v>
      </c>
      <c r="C925" s="61" t="s">
        <v>219</v>
      </c>
      <c r="D925" s="64" t="s">
        <v>1853</v>
      </c>
      <c r="E925" s="63" t="s">
        <v>53</v>
      </c>
      <c r="F925" s="63" t="s">
        <v>1857</v>
      </c>
      <c r="G925" s="61">
        <v>2016</v>
      </c>
      <c r="H925" s="61">
        <v>2021</v>
      </c>
      <c r="I925" s="653">
        <v>450000</v>
      </c>
      <c r="J925" s="653">
        <v>238148</v>
      </c>
      <c r="K925" s="653">
        <v>150000</v>
      </c>
      <c r="L925" s="69"/>
    </row>
    <row r="926" spans="1:12" s="57" customFormat="1" ht="39.950000000000003" customHeight="1">
      <c r="A926" s="61">
        <v>901</v>
      </c>
      <c r="B926" s="61" t="s">
        <v>1886</v>
      </c>
      <c r="C926" s="61" t="s">
        <v>219</v>
      </c>
      <c r="D926" s="64" t="s">
        <v>1887</v>
      </c>
      <c r="E926" s="63" t="s">
        <v>900</v>
      </c>
      <c r="F926" s="63" t="s">
        <v>1898</v>
      </c>
      <c r="G926" s="282">
        <v>40842</v>
      </c>
      <c r="H926" s="283">
        <v>43585</v>
      </c>
      <c r="I926" s="653">
        <v>11318699000</v>
      </c>
      <c r="J926" s="653">
        <v>4882231000</v>
      </c>
      <c r="K926" s="653">
        <v>2092335000</v>
      </c>
      <c r="L926" s="69"/>
    </row>
    <row r="927" spans="1:12" s="57" customFormat="1" ht="39.950000000000003" customHeight="1">
      <c r="A927" s="61">
        <v>902</v>
      </c>
      <c r="B927" s="61" t="s">
        <v>1886</v>
      </c>
      <c r="C927" s="61" t="s">
        <v>219</v>
      </c>
      <c r="D927" s="64" t="s">
        <v>1888</v>
      </c>
      <c r="E927" s="63" t="s">
        <v>900</v>
      </c>
      <c r="F927" s="63" t="s">
        <v>1898</v>
      </c>
      <c r="G927" s="282">
        <v>37238</v>
      </c>
      <c r="H927" s="283">
        <v>43585</v>
      </c>
      <c r="I927" s="653">
        <v>1969041000</v>
      </c>
      <c r="J927" s="653">
        <v>1099264000</v>
      </c>
      <c r="K927" s="653">
        <v>75708000</v>
      </c>
      <c r="L927" s="69"/>
    </row>
    <row r="928" spans="1:12" s="57" customFormat="1" ht="39.950000000000003" customHeight="1">
      <c r="A928" s="61">
        <v>903</v>
      </c>
      <c r="B928" s="61" t="s">
        <v>1886</v>
      </c>
      <c r="C928" s="61" t="s">
        <v>219</v>
      </c>
      <c r="D928" s="64" t="s">
        <v>1889</v>
      </c>
      <c r="E928" s="63" t="s">
        <v>900</v>
      </c>
      <c r="F928" s="63" t="s">
        <v>1898</v>
      </c>
      <c r="G928" s="282">
        <v>38226</v>
      </c>
      <c r="H928" s="283">
        <v>43496</v>
      </c>
      <c r="I928" s="653">
        <v>10556465000</v>
      </c>
      <c r="J928" s="653">
        <v>6832735000</v>
      </c>
      <c r="K928" s="653">
        <v>339216000</v>
      </c>
      <c r="L928" s="69"/>
    </row>
    <row r="929" spans="1:12" s="57" customFormat="1" ht="39.950000000000003" customHeight="1">
      <c r="A929" s="61">
        <v>904</v>
      </c>
      <c r="B929" s="61" t="s">
        <v>1886</v>
      </c>
      <c r="C929" s="61" t="s">
        <v>219</v>
      </c>
      <c r="D929" s="64" t="s">
        <v>1890</v>
      </c>
      <c r="E929" s="63" t="s">
        <v>900</v>
      </c>
      <c r="F929" s="63" t="s">
        <v>1898</v>
      </c>
      <c r="G929" s="282">
        <v>39765</v>
      </c>
      <c r="H929" s="283">
        <v>43496</v>
      </c>
      <c r="I929" s="653">
        <v>3683692000</v>
      </c>
      <c r="J929" s="653">
        <v>2413283000</v>
      </c>
      <c r="K929" s="653">
        <v>377790000</v>
      </c>
      <c r="L929" s="69"/>
    </row>
    <row r="930" spans="1:12" s="57" customFormat="1" ht="39.950000000000003" customHeight="1">
      <c r="A930" s="61">
        <v>905</v>
      </c>
      <c r="B930" s="61" t="s">
        <v>1886</v>
      </c>
      <c r="C930" s="61" t="s">
        <v>219</v>
      </c>
      <c r="D930" s="64" t="s">
        <v>1891</v>
      </c>
      <c r="E930" s="63" t="s">
        <v>2328</v>
      </c>
      <c r="F930" s="63" t="s">
        <v>1898</v>
      </c>
      <c r="G930" s="282">
        <v>42067</v>
      </c>
      <c r="H930" s="283">
        <v>43728</v>
      </c>
      <c r="I930" s="653">
        <v>1259369000</v>
      </c>
      <c r="J930" s="653">
        <v>634916000</v>
      </c>
      <c r="K930" s="653">
        <v>109702000</v>
      </c>
      <c r="L930" s="69"/>
    </row>
    <row r="931" spans="1:12" s="57" customFormat="1" ht="39.950000000000003" customHeight="1">
      <c r="A931" s="61">
        <v>906</v>
      </c>
      <c r="B931" s="61" t="s">
        <v>1886</v>
      </c>
      <c r="C931" s="61" t="s">
        <v>219</v>
      </c>
      <c r="D931" s="64" t="s">
        <v>1892</v>
      </c>
      <c r="E931" s="63" t="s">
        <v>900</v>
      </c>
      <c r="F931" s="63" t="s">
        <v>1898</v>
      </c>
      <c r="G931" s="282">
        <v>42221</v>
      </c>
      <c r="H931" s="283">
        <v>44486</v>
      </c>
      <c r="I931" s="653">
        <v>45330000</v>
      </c>
      <c r="J931" s="653">
        <v>15432000</v>
      </c>
      <c r="K931" s="653">
        <v>13049000</v>
      </c>
      <c r="L931" s="69"/>
    </row>
    <row r="932" spans="1:12" s="57" customFormat="1" ht="39.950000000000003" customHeight="1">
      <c r="A932" s="61">
        <v>907</v>
      </c>
      <c r="B932" s="61" t="s">
        <v>1886</v>
      </c>
      <c r="C932" s="61" t="s">
        <v>219</v>
      </c>
      <c r="D932" s="64" t="s">
        <v>1893</v>
      </c>
      <c r="E932" s="63" t="s">
        <v>900</v>
      </c>
      <c r="F932" s="63" t="s">
        <v>1898</v>
      </c>
      <c r="G932" s="282">
        <v>42927</v>
      </c>
      <c r="H932" s="283">
        <v>44486</v>
      </c>
      <c r="I932" s="653">
        <v>213237000</v>
      </c>
      <c r="J932" s="653">
        <v>29712000</v>
      </c>
      <c r="K932" s="653">
        <v>41202000</v>
      </c>
      <c r="L932" s="69"/>
    </row>
    <row r="933" spans="1:12" s="57" customFormat="1" ht="39.950000000000003" customHeight="1">
      <c r="A933" s="61">
        <v>908</v>
      </c>
      <c r="B933" s="61" t="s">
        <v>1886</v>
      </c>
      <c r="C933" s="61" t="s">
        <v>219</v>
      </c>
      <c r="D933" s="64" t="s">
        <v>1894</v>
      </c>
      <c r="E933" s="63" t="s">
        <v>900</v>
      </c>
      <c r="F933" s="63" t="s">
        <v>1898</v>
      </c>
      <c r="G933" s="282">
        <v>43173</v>
      </c>
      <c r="H933" s="283">
        <v>44673</v>
      </c>
      <c r="I933" s="653">
        <v>5067762000</v>
      </c>
      <c r="J933" s="653">
        <v>250857000</v>
      </c>
      <c r="K933" s="653">
        <v>460166000</v>
      </c>
      <c r="L933" s="69"/>
    </row>
    <row r="934" spans="1:12" s="57" customFormat="1" ht="39.950000000000003" customHeight="1">
      <c r="A934" s="61">
        <v>909</v>
      </c>
      <c r="B934" s="61" t="s">
        <v>1886</v>
      </c>
      <c r="C934" s="61" t="s">
        <v>219</v>
      </c>
      <c r="D934" s="64" t="s">
        <v>1895</v>
      </c>
      <c r="E934" s="63" t="s">
        <v>900</v>
      </c>
      <c r="F934" s="63" t="s">
        <v>1898</v>
      </c>
      <c r="G934" s="282">
        <v>42711</v>
      </c>
      <c r="H934" s="283">
        <v>43793</v>
      </c>
      <c r="I934" s="653">
        <v>6941877000</v>
      </c>
      <c r="J934" s="653">
        <v>1451526000</v>
      </c>
      <c r="K934" s="653">
        <v>2275385000</v>
      </c>
      <c r="L934" s="69"/>
    </row>
    <row r="935" spans="1:12" s="57" customFormat="1" ht="39.950000000000003" customHeight="1">
      <c r="A935" s="61">
        <v>910</v>
      </c>
      <c r="B935" s="61" t="s">
        <v>1886</v>
      </c>
      <c r="C935" s="61" t="s">
        <v>219</v>
      </c>
      <c r="D935" s="64" t="s">
        <v>1896</v>
      </c>
      <c r="E935" s="63" t="s">
        <v>900</v>
      </c>
      <c r="F935" s="63" t="s">
        <v>1898</v>
      </c>
      <c r="G935" s="282">
        <v>42160</v>
      </c>
      <c r="H935" s="283">
        <v>44118</v>
      </c>
      <c r="I935" s="653">
        <v>39273000</v>
      </c>
      <c r="J935" s="653">
        <v>12151000</v>
      </c>
      <c r="K935" s="653">
        <v>6313000</v>
      </c>
      <c r="L935" s="69"/>
    </row>
    <row r="936" spans="1:12" s="57" customFormat="1" ht="39.950000000000003" customHeight="1">
      <c r="A936" s="61">
        <v>911</v>
      </c>
      <c r="B936" s="61" t="s">
        <v>1886</v>
      </c>
      <c r="C936" s="61" t="s">
        <v>219</v>
      </c>
      <c r="D936" s="64" t="s">
        <v>1897</v>
      </c>
      <c r="E936" s="63" t="s">
        <v>900</v>
      </c>
      <c r="F936" s="63" t="s">
        <v>1898</v>
      </c>
      <c r="G936" s="282">
        <v>42066</v>
      </c>
      <c r="H936" s="283">
        <v>44118</v>
      </c>
      <c r="I936" s="653">
        <v>1679843000</v>
      </c>
      <c r="J936" s="653">
        <v>459339000</v>
      </c>
      <c r="K936" s="653">
        <v>476434000</v>
      </c>
      <c r="L936" s="69"/>
    </row>
    <row r="937" spans="1:12" s="57" customFormat="1" ht="39.950000000000003" customHeight="1">
      <c r="A937" s="61">
        <v>912</v>
      </c>
      <c r="B937" s="61" t="s">
        <v>2359</v>
      </c>
      <c r="C937" s="61" t="s">
        <v>219</v>
      </c>
      <c r="D937" s="64" t="s">
        <v>2342</v>
      </c>
      <c r="E937" s="63" t="s">
        <v>53</v>
      </c>
      <c r="F937" s="63" t="s">
        <v>2343</v>
      </c>
      <c r="G937" s="283">
        <v>43175</v>
      </c>
      <c r="H937" s="283">
        <v>43504</v>
      </c>
      <c r="I937" s="653">
        <v>18186562.103879999</v>
      </c>
      <c r="J937" s="653">
        <v>14526715.939364001</v>
      </c>
      <c r="K937" s="653">
        <v>3659846.1645159982</v>
      </c>
      <c r="L937" s="69"/>
    </row>
    <row r="938" spans="1:12" s="40" customFormat="1" ht="39.950000000000003" customHeight="1">
      <c r="A938" s="61">
        <v>913</v>
      </c>
      <c r="B938" s="61" t="s">
        <v>2359</v>
      </c>
      <c r="C938" s="61" t="s">
        <v>219</v>
      </c>
      <c r="D938" s="64" t="s">
        <v>2345</v>
      </c>
      <c r="E938" s="63" t="s">
        <v>53</v>
      </c>
      <c r="F938" s="63" t="s">
        <v>2343</v>
      </c>
      <c r="G938" s="283">
        <v>43208</v>
      </c>
      <c r="H938" s="283">
        <v>43567</v>
      </c>
      <c r="I938" s="653">
        <v>20303309.0616</v>
      </c>
      <c r="J938" s="653">
        <v>17779771.009943999</v>
      </c>
      <c r="K938" s="653">
        <v>2523538.0516560003</v>
      </c>
      <c r="L938" s="224"/>
    </row>
    <row r="939" spans="1:12" s="40" customFormat="1" ht="39.950000000000003" customHeight="1">
      <c r="A939" s="61">
        <v>914</v>
      </c>
      <c r="B939" s="61" t="s">
        <v>2359</v>
      </c>
      <c r="C939" s="61" t="s">
        <v>219</v>
      </c>
      <c r="D939" s="64" t="s">
        <v>2347</v>
      </c>
      <c r="E939" s="63" t="s">
        <v>53</v>
      </c>
      <c r="F939" s="63" t="s">
        <v>2343</v>
      </c>
      <c r="G939" s="283">
        <v>43202</v>
      </c>
      <c r="H939" s="283">
        <v>43561</v>
      </c>
      <c r="I939" s="653">
        <v>20014206.146999996</v>
      </c>
      <c r="J939" s="653">
        <v>9168037.2328660004</v>
      </c>
      <c r="K939" s="653">
        <v>10846168.914133996</v>
      </c>
      <c r="L939" s="224"/>
    </row>
    <row r="940" spans="1:12" s="40" customFormat="1" ht="39.950000000000003" customHeight="1">
      <c r="A940" s="61">
        <v>915</v>
      </c>
      <c r="B940" s="61" t="s">
        <v>2359</v>
      </c>
      <c r="C940" s="61" t="s">
        <v>219</v>
      </c>
      <c r="D940" s="64" t="s">
        <v>2348</v>
      </c>
      <c r="E940" s="63" t="s">
        <v>53</v>
      </c>
      <c r="F940" s="63" t="s">
        <v>2343</v>
      </c>
      <c r="G940" s="283">
        <v>43174</v>
      </c>
      <c r="H940" s="283">
        <v>43533</v>
      </c>
      <c r="I940" s="653">
        <v>21627782.8336</v>
      </c>
      <c r="J940" s="653">
        <v>19423898.307537999</v>
      </c>
      <c r="K940" s="653">
        <v>2203884.5260620005</v>
      </c>
      <c r="L940" s="224"/>
    </row>
    <row r="941" spans="1:12" s="40" customFormat="1" ht="39.950000000000003" customHeight="1">
      <c r="A941" s="61">
        <v>916</v>
      </c>
      <c r="B941" s="61" t="s">
        <v>2359</v>
      </c>
      <c r="C941" s="61" t="s">
        <v>219</v>
      </c>
      <c r="D941" s="64" t="s">
        <v>2349</v>
      </c>
      <c r="E941" s="63" t="s">
        <v>53</v>
      </c>
      <c r="F941" s="63" t="s">
        <v>2350</v>
      </c>
      <c r="G941" s="283">
        <v>43174</v>
      </c>
      <c r="H941" s="283">
        <v>43503</v>
      </c>
      <c r="I941" s="653">
        <v>4225051.3599999994</v>
      </c>
      <c r="J941" s="653">
        <v>4054801.7741999999</v>
      </c>
      <c r="K941" s="653">
        <v>170249.58579999954</v>
      </c>
      <c r="L941" s="224"/>
    </row>
    <row r="942" spans="1:12" s="40" customFormat="1" ht="39.950000000000003" customHeight="1">
      <c r="A942" s="61">
        <v>917</v>
      </c>
      <c r="B942" s="61" t="s">
        <v>2359</v>
      </c>
      <c r="C942" s="61" t="s">
        <v>219</v>
      </c>
      <c r="D942" s="64" t="s">
        <v>2351</v>
      </c>
      <c r="E942" s="63" t="s">
        <v>53</v>
      </c>
      <c r="F942" s="63" t="s">
        <v>2350</v>
      </c>
      <c r="G942" s="283">
        <v>43174</v>
      </c>
      <c r="H942" s="283">
        <v>43623</v>
      </c>
      <c r="I942" s="653">
        <v>7888300</v>
      </c>
      <c r="J942" s="653">
        <v>5320781.1053999998</v>
      </c>
      <c r="K942" s="653">
        <v>2567518.8946000002</v>
      </c>
      <c r="L942" s="224"/>
    </row>
    <row r="943" spans="1:12" s="40" customFormat="1" ht="39.950000000000003" customHeight="1">
      <c r="A943" s="61">
        <v>918</v>
      </c>
      <c r="B943" s="61" t="s">
        <v>2359</v>
      </c>
      <c r="C943" s="61" t="s">
        <v>219</v>
      </c>
      <c r="D943" s="64" t="s">
        <v>2352</v>
      </c>
      <c r="E943" s="63" t="s">
        <v>53</v>
      </c>
      <c r="F943" s="63" t="s">
        <v>136</v>
      </c>
      <c r="G943" s="283">
        <v>43228</v>
      </c>
      <c r="H943" s="283">
        <v>43797</v>
      </c>
      <c r="I943" s="653">
        <v>600620</v>
      </c>
      <c r="J943" s="653">
        <v>0</v>
      </c>
      <c r="K943" s="653">
        <v>600620</v>
      </c>
      <c r="L943" s="224"/>
    </row>
    <row r="944" spans="1:12" s="40" customFormat="1" ht="39.950000000000003" customHeight="1">
      <c r="A944" s="61">
        <v>919</v>
      </c>
      <c r="B944" s="61" t="s">
        <v>2359</v>
      </c>
      <c r="C944" s="61" t="s">
        <v>219</v>
      </c>
      <c r="D944" s="64" t="s">
        <v>2353</v>
      </c>
      <c r="E944" s="63" t="s">
        <v>53</v>
      </c>
      <c r="F944" s="63" t="s">
        <v>136</v>
      </c>
      <c r="G944" s="283">
        <v>43208</v>
      </c>
      <c r="H944" s="283">
        <v>43657</v>
      </c>
      <c r="I944" s="653">
        <v>5013820</v>
      </c>
      <c r="J944" s="653">
        <v>0</v>
      </c>
      <c r="K944" s="653">
        <v>5013820</v>
      </c>
      <c r="L944" s="224"/>
    </row>
    <row r="945" spans="1:12" s="40" customFormat="1" ht="39.950000000000003" customHeight="1">
      <c r="A945" s="61">
        <v>920</v>
      </c>
      <c r="B945" s="61" t="s">
        <v>2359</v>
      </c>
      <c r="C945" s="61" t="s">
        <v>219</v>
      </c>
      <c r="D945" s="64" t="s">
        <v>2354</v>
      </c>
      <c r="E945" s="63" t="s">
        <v>53</v>
      </c>
      <c r="F945" s="63" t="s">
        <v>2343</v>
      </c>
      <c r="G945" s="283">
        <v>43509</v>
      </c>
      <c r="H945" s="283">
        <v>43868</v>
      </c>
      <c r="I945" s="653">
        <v>28165575.7128</v>
      </c>
      <c r="J945" s="653">
        <v>0</v>
      </c>
      <c r="K945" s="653">
        <v>28165575.7128</v>
      </c>
      <c r="L945" s="224"/>
    </row>
    <row r="946" spans="1:12" s="40" customFormat="1" ht="39.950000000000003" customHeight="1">
      <c r="A946" s="61">
        <v>921</v>
      </c>
      <c r="B946" s="61" t="s">
        <v>2359</v>
      </c>
      <c r="C946" s="61" t="s">
        <v>219</v>
      </c>
      <c r="D946" s="64" t="s">
        <v>2355</v>
      </c>
      <c r="E946" s="63" t="s">
        <v>53</v>
      </c>
      <c r="F946" s="63" t="s">
        <v>2343</v>
      </c>
      <c r="G946" s="283">
        <v>43507</v>
      </c>
      <c r="H946" s="283">
        <v>43866</v>
      </c>
      <c r="I946" s="653">
        <v>32642666.908379998</v>
      </c>
      <c r="J946" s="653">
        <v>0</v>
      </c>
      <c r="K946" s="653">
        <v>32642666.908379998</v>
      </c>
      <c r="L946" s="224"/>
    </row>
    <row r="947" spans="1:12" s="28" customFormat="1" ht="39.950000000000003" customHeight="1">
      <c r="A947" s="61">
        <v>922</v>
      </c>
      <c r="B947" s="61" t="s">
        <v>2359</v>
      </c>
      <c r="C947" s="61" t="s">
        <v>219</v>
      </c>
      <c r="D947" s="64" t="s">
        <v>2356</v>
      </c>
      <c r="E947" s="63" t="s">
        <v>53</v>
      </c>
      <c r="F947" s="63" t="s">
        <v>2343</v>
      </c>
      <c r="G947" s="283">
        <v>43507</v>
      </c>
      <c r="H947" s="283">
        <v>43866</v>
      </c>
      <c r="I947" s="653">
        <v>30574203.158799998</v>
      </c>
      <c r="J947" s="653">
        <v>0</v>
      </c>
      <c r="K947" s="653">
        <v>30574203.158799998</v>
      </c>
      <c r="L947" s="223"/>
    </row>
    <row r="948" spans="1:12" s="28" customFormat="1" ht="39.950000000000003" customHeight="1">
      <c r="A948" s="61">
        <v>923</v>
      </c>
      <c r="B948" s="61" t="s">
        <v>2359</v>
      </c>
      <c r="C948" s="61" t="s">
        <v>219</v>
      </c>
      <c r="D948" s="64" t="s">
        <v>2357</v>
      </c>
      <c r="E948" s="63" t="s">
        <v>53</v>
      </c>
      <c r="F948" s="63" t="s">
        <v>2350</v>
      </c>
      <c r="G948" s="283">
        <v>43538</v>
      </c>
      <c r="H948" s="283">
        <v>43957</v>
      </c>
      <c r="I948" s="653">
        <v>2070900</v>
      </c>
      <c r="J948" s="653">
        <v>0</v>
      </c>
      <c r="K948" s="653">
        <v>2070900</v>
      </c>
      <c r="L948" s="223"/>
    </row>
    <row r="949" spans="1:12" s="28" customFormat="1" ht="39.950000000000003" customHeight="1">
      <c r="A949" s="61">
        <v>924</v>
      </c>
      <c r="B949" s="61" t="s">
        <v>2359</v>
      </c>
      <c r="C949" s="61" t="s">
        <v>219</v>
      </c>
      <c r="D949" s="64" t="s">
        <v>2358</v>
      </c>
      <c r="E949" s="63" t="s">
        <v>53</v>
      </c>
      <c r="F949" s="63" t="s">
        <v>2350</v>
      </c>
      <c r="G949" s="283">
        <v>43539</v>
      </c>
      <c r="H949" s="283">
        <v>43958</v>
      </c>
      <c r="I949" s="653">
        <v>5647480</v>
      </c>
      <c r="J949" s="653">
        <v>0</v>
      </c>
      <c r="K949" s="653">
        <v>5647480</v>
      </c>
      <c r="L949" s="223"/>
    </row>
    <row r="950" spans="1:12" s="28" customFormat="1" ht="39.950000000000003" customHeight="1">
      <c r="A950" s="61">
        <v>925</v>
      </c>
      <c r="B950" s="61" t="s">
        <v>811</v>
      </c>
      <c r="C950" s="63" t="s">
        <v>810</v>
      </c>
      <c r="D950" s="64" t="s">
        <v>795</v>
      </c>
      <c r="E950" s="63" t="s">
        <v>53</v>
      </c>
      <c r="F950" s="63" t="s">
        <v>795</v>
      </c>
      <c r="G950" s="61">
        <v>2017</v>
      </c>
      <c r="H950" s="61">
        <v>2019</v>
      </c>
      <c r="I950" s="664">
        <v>32447500</v>
      </c>
      <c r="J950" s="664">
        <v>26326500</v>
      </c>
      <c r="K950" s="664">
        <v>6121000</v>
      </c>
      <c r="L950" s="223"/>
    </row>
    <row r="951" spans="1:12" s="28" customFormat="1" ht="39.950000000000003" customHeight="1">
      <c r="A951" s="61">
        <v>926</v>
      </c>
      <c r="B951" s="61" t="s">
        <v>811</v>
      </c>
      <c r="C951" s="63" t="s">
        <v>810</v>
      </c>
      <c r="D951" s="64" t="s">
        <v>796</v>
      </c>
      <c r="E951" s="63" t="s">
        <v>53</v>
      </c>
      <c r="F951" s="63" t="s">
        <v>797</v>
      </c>
      <c r="G951" s="61">
        <v>2011</v>
      </c>
      <c r="H951" s="61">
        <v>2020</v>
      </c>
      <c r="I951" s="664">
        <v>34092800</v>
      </c>
      <c r="J951" s="664">
        <v>7828800</v>
      </c>
      <c r="K951" s="664">
        <v>6372800</v>
      </c>
      <c r="L951" s="223"/>
    </row>
    <row r="952" spans="1:12" s="28" customFormat="1" ht="39.950000000000003" customHeight="1">
      <c r="A952" s="61">
        <v>927</v>
      </c>
      <c r="B952" s="61" t="s">
        <v>811</v>
      </c>
      <c r="C952" s="63" t="s">
        <v>810</v>
      </c>
      <c r="D952" s="64" t="s">
        <v>798</v>
      </c>
      <c r="E952" s="63" t="s">
        <v>53</v>
      </c>
      <c r="F952" s="63" t="s">
        <v>799</v>
      </c>
      <c r="G952" s="61">
        <v>2015</v>
      </c>
      <c r="H952" s="61">
        <v>2020</v>
      </c>
      <c r="I952" s="664">
        <v>3652920</v>
      </c>
      <c r="J952" s="664">
        <v>1827720</v>
      </c>
      <c r="K952" s="664">
        <v>720000</v>
      </c>
      <c r="L952" s="223"/>
    </row>
    <row r="953" spans="1:12" s="28" customFormat="1" ht="39.950000000000003" customHeight="1">
      <c r="A953" s="61">
        <v>928</v>
      </c>
      <c r="B953" s="61" t="s">
        <v>811</v>
      </c>
      <c r="C953" s="63" t="s">
        <v>810</v>
      </c>
      <c r="D953" s="64" t="s">
        <v>800</v>
      </c>
      <c r="E953" s="63" t="s">
        <v>53</v>
      </c>
      <c r="F953" s="63" t="s">
        <v>801</v>
      </c>
      <c r="G953" s="61">
        <v>2015</v>
      </c>
      <c r="H953" s="61">
        <v>2021</v>
      </c>
      <c r="I953" s="664">
        <v>17915730</v>
      </c>
      <c r="J953" s="664">
        <v>4980730</v>
      </c>
      <c r="K953" s="664">
        <v>252000</v>
      </c>
      <c r="L953" s="223"/>
    </row>
    <row r="954" spans="1:12" s="28" customFormat="1" ht="39.950000000000003" customHeight="1">
      <c r="A954" s="61">
        <v>929</v>
      </c>
      <c r="B954" s="61" t="s">
        <v>811</v>
      </c>
      <c r="C954" s="63" t="s">
        <v>810</v>
      </c>
      <c r="D954" s="64" t="s">
        <v>802</v>
      </c>
      <c r="E954" s="63" t="s">
        <v>53</v>
      </c>
      <c r="F954" s="63" t="s">
        <v>803</v>
      </c>
      <c r="G954" s="61">
        <v>2017</v>
      </c>
      <c r="H954" s="61">
        <v>2022</v>
      </c>
      <c r="I954" s="664">
        <v>4000000</v>
      </c>
      <c r="J954" s="664">
        <v>0</v>
      </c>
      <c r="K954" s="664">
        <v>1000</v>
      </c>
      <c r="L954" s="223"/>
    </row>
    <row r="955" spans="1:12" s="28" customFormat="1" ht="39.950000000000003" customHeight="1">
      <c r="A955" s="61">
        <v>930</v>
      </c>
      <c r="B955" s="61" t="s">
        <v>811</v>
      </c>
      <c r="C955" s="63" t="s">
        <v>810</v>
      </c>
      <c r="D955" s="64" t="s">
        <v>804</v>
      </c>
      <c r="E955" s="63" t="s">
        <v>53</v>
      </c>
      <c r="F955" s="63" t="s">
        <v>805</v>
      </c>
      <c r="G955" s="61">
        <v>2017</v>
      </c>
      <c r="H955" s="61">
        <v>2023</v>
      </c>
      <c r="I955" s="664">
        <v>7000000</v>
      </c>
      <c r="J955" s="664">
        <v>0</v>
      </c>
      <c r="K955" s="664">
        <v>700</v>
      </c>
      <c r="L955" s="223"/>
    </row>
    <row r="956" spans="1:12" s="28" customFormat="1" ht="39.950000000000003" customHeight="1">
      <c r="A956" s="61">
        <v>931</v>
      </c>
      <c r="B956" s="61" t="s">
        <v>811</v>
      </c>
      <c r="C956" s="63" t="s">
        <v>810</v>
      </c>
      <c r="D956" s="64" t="s">
        <v>806</v>
      </c>
      <c r="E956" s="63" t="s">
        <v>53</v>
      </c>
      <c r="F956" s="63" t="s">
        <v>807</v>
      </c>
      <c r="G956" s="61">
        <v>2017</v>
      </c>
      <c r="H956" s="61">
        <v>2023</v>
      </c>
      <c r="I956" s="664">
        <v>7735000</v>
      </c>
      <c r="J956" s="664">
        <v>0</v>
      </c>
      <c r="K956" s="664">
        <v>500</v>
      </c>
      <c r="L956" s="223"/>
    </row>
    <row r="957" spans="1:12" s="28" customFormat="1" ht="39.950000000000003" customHeight="1">
      <c r="A957" s="61">
        <v>932</v>
      </c>
      <c r="B957" s="61" t="s">
        <v>811</v>
      </c>
      <c r="C957" s="63" t="s">
        <v>810</v>
      </c>
      <c r="D957" s="64" t="s">
        <v>808</v>
      </c>
      <c r="E957" s="63" t="s">
        <v>53</v>
      </c>
      <c r="F957" s="63" t="s">
        <v>807</v>
      </c>
      <c r="G957" s="61">
        <v>2017</v>
      </c>
      <c r="H957" s="61">
        <v>2022</v>
      </c>
      <c r="I957" s="664">
        <v>10500000</v>
      </c>
      <c r="J957" s="664">
        <v>0</v>
      </c>
      <c r="K957" s="664">
        <v>167</v>
      </c>
      <c r="L957" s="223"/>
    </row>
    <row r="958" spans="1:12" s="28" customFormat="1" ht="39.950000000000003" customHeight="1">
      <c r="A958" s="61">
        <v>933</v>
      </c>
      <c r="B958" s="61" t="s">
        <v>811</v>
      </c>
      <c r="C958" s="63" t="s">
        <v>810</v>
      </c>
      <c r="D958" s="64" t="s">
        <v>809</v>
      </c>
      <c r="E958" s="63" t="s">
        <v>53</v>
      </c>
      <c r="F958" s="63" t="s">
        <v>807</v>
      </c>
      <c r="G958" s="61">
        <v>2017</v>
      </c>
      <c r="H958" s="61">
        <v>2021</v>
      </c>
      <c r="I958" s="664">
        <v>2850000</v>
      </c>
      <c r="J958" s="664">
        <v>0</v>
      </c>
      <c r="K958" s="664">
        <v>1350000</v>
      </c>
      <c r="L958" s="223"/>
    </row>
    <row r="959" spans="1:12" s="28" customFormat="1" ht="39.950000000000003" customHeight="1" thickBot="1">
      <c r="A959" s="225">
        <v>934</v>
      </c>
      <c r="B959" s="225" t="s">
        <v>811</v>
      </c>
      <c r="C959" s="65" t="s">
        <v>810</v>
      </c>
      <c r="D959" s="261" t="s">
        <v>138</v>
      </c>
      <c r="E959" s="65" t="s">
        <v>53</v>
      </c>
      <c r="F959" s="65" t="s">
        <v>799</v>
      </c>
      <c r="G959" s="225">
        <v>2019</v>
      </c>
      <c r="H959" s="225">
        <v>2019</v>
      </c>
      <c r="I959" s="687">
        <v>6413000</v>
      </c>
      <c r="J959" s="687">
        <v>0</v>
      </c>
      <c r="K959" s="687">
        <v>6413000</v>
      </c>
      <c r="L959" s="223"/>
    </row>
    <row r="960" spans="1:12" s="28" customFormat="1" ht="30" customHeight="1" thickBot="1">
      <c r="A960" s="912" t="s">
        <v>31</v>
      </c>
      <c r="B960" s="913"/>
      <c r="C960" s="914"/>
      <c r="D960" s="627"/>
      <c r="E960" s="622"/>
      <c r="F960" s="622"/>
      <c r="G960" s="629"/>
      <c r="H960" s="629"/>
      <c r="I960" s="688">
        <f>SUM(I861:I959)</f>
        <v>61342134862.516869</v>
      </c>
      <c r="J960" s="688">
        <f t="shared" ref="J960:K960" si="13">SUM(J861:J959)</f>
        <v>22984873194.05191</v>
      </c>
      <c r="K960" s="688">
        <f t="shared" si="13"/>
        <v>7024224456.2500811</v>
      </c>
      <c r="L960" s="223"/>
    </row>
    <row r="961" spans="1:12" ht="9.9499999999999993" customHeight="1">
      <c r="B961"/>
      <c r="C961"/>
      <c r="D961"/>
      <c r="E961"/>
      <c r="F961"/>
      <c r="G961"/>
      <c r="H961"/>
      <c r="I961"/>
      <c r="J961"/>
      <c r="K961"/>
    </row>
    <row r="962" spans="1:12" s="164" customFormat="1" ht="66.75" customHeight="1" thickBot="1">
      <c r="A962" s="906" t="s">
        <v>2313</v>
      </c>
      <c r="B962" s="907"/>
      <c r="C962" s="907"/>
      <c r="D962" s="907"/>
      <c r="E962" s="907"/>
      <c r="F962" s="907"/>
      <c r="G962" s="907"/>
      <c r="H962" s="908"/>
      <c r="I962" s="689">
        <f>I960+I858+I852+I782+I704+I609+I73+I45</f>
        <v>85221554804.681915</v>
      </c>
      <c r="J962" s="689">
        <f>J960+J858+J852+J782+J704+J609+J73+J45</f>
        <v>31410031689.796295</v>
      </c>
      <c r="K962" s="689">
        <f>K960+K858+K852+K782+K704+K609+K73+K45</f>
        <v>9556993390.7393112</v>
      </c>
      <c r="L962" s="643"/>
    </row>
  </sheetData>
  <autoFilter ref="C3:K959"/>
  <sortState ref="B2:N934">
    <sortCondition ref="C2:C934"/>
  </sortState>
  <mergeCells count="18">
    <mergeCell ref="A1:K1"/>
    <mergeCell ref="A45:C45"/>
    <mergeCell ref="A73:C73"/>
    <mergeCell ref="A609:C609"/>
    <mergeCell ref="A704:C704"/>
    <mergeCell ref="A5:K5"/>
    <mergeCell ref="A47:K47"/>
    <mergeCell ref="A75:K75"/>
    <mergeCell ref="A611:K611"/>
    <mergeCell ref="A962:H962"/>
    <mergeCell ref="A706:K706"/>
    <mergeCell ref="A960:C960"/>
    <mergeCell ref="A782:C782"/>
    <mergeCell ref="A852:C852"/>
    <mergeCell ref="A858:C858"/>
    <mergeCell ref="A784:K784"/>
    <mergeCell ref="A860:K860"/>
    <mergeCell ref="A854:K854"/>
  </mergeCells>
  <pageMargins left="0.23622047244094491" right="0" top="0.51181102362204722" bottom="0" header="0" footer="0"/>
  <pageSetup paperSize="9" scale="54" fitToHeight="0"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15"/>
  <sheetViews>
    <sheetView workbookViewId="0">
      <selection activeCell="F25" sqref="F25"/>
    </sheetView>
  </sheetViews>
  <sheetFormatPr defaultRowHeight="15"/>
  <cols>
    <col min="1" max="1" width="33" customWidth="1"/>
    <col min="3" max="5" width="28.5703125" customWidth="1"/>
    <col min="7" max="7" width="23.42578125" customWidth="1"/>
    <col min="8" max="8" width="24.7109375" customWidth="1"/>
    <col min="9" max="9" width="25.42578125" customWidth="1"/>
  </cols>
  <sheetData>
    <row r="1" spans="1:9" ht="52.5" customHeight="1" thickBot="1">
      <c r="A1" s="918" t="s">
        <v>2361</v>
      </c>
      <c r="B1" s="918"/>
      <c r="C1" s="918"/>
      <c r="D1" s="918"/>
      <c r="E1" s="918"/>
    </row>
    <row r="2" spans="1:9" ht="51" customHeight="1" thickBot="1">
      <c r="A2" s="148" t="s">
        <v>2331</v>
      </c>
      <c r="B2" s="149" t="s">
        <v>2332</v>
      </c>
      <c r="C2" s="150" t="s">
        <v>2333</v>
      </c>
      <c r="D2" s="150" t="s">
        <v>2334</v>
      </c>
      <c r="E2" s="151" t="s">
        <v>2335</v>
      </c>
    </row>
    <row r="3" spans="1:9" ht="22.5" customHeight="1">
      <c r="A3" s="144" t="s">
        <v>1112</v>
      </c>
      <c r="B3" s="143">
        <v>99</v>
      </c>
      <c r="C3" s="158">
        <v>61342134862.516869</v>
      </c>
      <c r="D3" s="158">
        <v>22984873194.05191</v>
      </c>
      <c r="E3" s="159">
        <v>7024224456.2500811</v>
      </c>
      <c r="G3" s="116"/>
      <c r="H3" s="116"/>
      <c r="I3" s="116"/>
    </row>
    <row r="4" spans="1:9" ht="22.5" customHeight="1">
      <c r="A4" s="145" t="s">
        <v>2336</v>
      </c>
      <c r="B4" s="117">
        <v>39</v>
      </c>
      <c r="C4" s="160">
        <v>4397102829.46</v>
      </c>
      <c r="D4" s="160">
        <v>1487542975.96</v>
      </c>
      <c r="E4" s="161">
        <v>436995692.36999995</v>
      </c>
    </row>
    <row r="5" spans="1:9" ht="22.5" customHeight="1">
      <c r="A5" s="145" t="s">
        <v>2021</v>
      </c>
      <c r="B5" s="117">
        <v>533</v>
      </c>
      <c r="C5" s="160">
        <v>7077728371.7650299</v>
      </c>
      <c r="D5" s="160">
        <v>3283703853.4269857</v>
      </c>
      <c r="E5" s="161">
        <v>1384382758.0092292</v>
      </c>
      <c r="G5" s="116"/>
      <c r="H5" s="116"/>
      <c r="I5" s="116"/>
    </row>
    <row r="6" spans="1:9" ht="22.5" customHeight="1">
      <c r="A6" s="145" t="s">
        <v>2337</v>
      </c>
      <c r="B6" s="117">
        <v>75</v>
      </c>
      <c r="C6" s="160">
        <v>4471164365.9200001</v>
      </c>
      <c r="D6" s="160">
        <v>1925200897.0600002</v>
      </c>
      <c r="E6" s="161">
        <v>240096253.49000001</v>
      </c>
      <c r="G6" s="116"/>
      <c r="H6" s="116"/>
      <c r="I6" s="116"/>
    </row>
    <row r="7" spans="1:9" ht="22.5" customHeight="1">
      <c r="A7" s="145" t="s">
        <v>2338</v>
      </c>
      <c r="B7" s="117">
        <v>67</v>
      </c>
      <c r="C7" s="160">
        <v>5275698553.5799999</v>
      </c>
      <c r="D7" s="160">
        <v>1238548581.6399999</v>
      </c>
      <c r="E7" s="161">
        <v>20510155</v>
      </c>
      <c r="G7" s="116"/>
      <c r="H7" s="116"/>
      <c r="I7" s="116"/>
    </row>
    <row r="8" spans="1:9" ht="22.5" customHeight="1">
      <c r="A8" s="145" t="s">
        <v>2339</v>
      </c>
      <c r="B8" s="117">
        <v>92</v>
      </c>
      <c r="C8" s="160">
        <v>2222857020.8099999</v>
      </c>
      <c r="D8" s="160">
        <v>338114222.30000001</v>
      </c>
      <c r="E8" s="161">
        <v>250983000</v>
      </c>
      <c r="G8" s="116"/>
      <c r="H8" s="116"/>
      <c r="I8" s="116"/>
    </row>
    <row r="9" spans="1:9" ht="22.5" customHeight="1">
      <c r="A9" s="145" t="s">
        <v>2341</v>
      </c>
      <c r="B9" s="117">
        <v>3</v>
      </c>
      <c r="C9" s="160">
        <v>709558</v>
      </c>
      <c r="D9" s="160">
        <v>286932.245</v>
      </c>
      <c r="E9" s="161">
        <v>422625</v>
      </c>
      <c r="G9" s="116"/>
      <c r="H9" s="116"/>
      <c r="I9" s="116"/>
    </row>
    <row r="10" spans="1:9" ht="22.5" customHeight="1" thickBot="1">
      <c r="A10" s="146" t="s">
        <v>2340</v>
      </c>
      <c r="B10" s="147">
        <v>25</v>
      </c>
      <c r="C10" s="162">
        <v>434159242.63</v>
      </c>
      <c r="D10" s="162">
        <v>151761033.1124</v>
      </c>
      <c r="E10" s="163">
        <v>199378450.61999997</v>
      </c>
      <c r="G10" s="116"/>
      <c r="H10" s="116"/>
      <c r="I10" s="116"/>
    </row>
    <row r="11" spans="1:9" s="70" customFormat="1" ht="57.75" customHeight="1" thickBot="1">
      <c r="A11" s="152" t="s">
        <v>2313</v>
      </c>
      <c r="B11" s="157">
        <f>SUM(B3:B10)</f>
        <v>933</v>
      </c>
      <c r="C11" s="153">
        <f>SUM(C3:C10)</f>
        <v>85221554804.6819</v>
      </c>
      <c r="D11" s="153">
        <f t="shared" ref="D11:E11" si="0">SUM(D3:D10)</f>
        <v>31410031689.796295</v>
      </c>
      <c r="E11" s="153">
        <f t="shared" si="0"/>
        <v>9556993390.7393112</v>
      </c>
    </row>
    <row r="12" spans="1:9">
      <c r="C12" s="118"/>
    </row>
    <row r="14" spans="1:9">
      <c r="C14" s="116"/>
      <c r="D14" s="116"/>
      <c r="E14" s="116"/>
    </row>
    <row r="15" spans="1:9">
      <c r="C15" s="118"/>
    </row>
  </sheetData>
  <mergeCells count="1">
    <mergeCell ref="A1:E1"/>
  </mergeCells>
  <pageMargins left="0.7" right="0.7" top="0.75" bottom="0.75" header="0.3" footer="0.3"/>
  <pageSetup paperSize="9" orientation="landscape"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10</vt:i4>
      </vt:variant>
    </vt:vector>
  </HeadingPairs>
  <TitlesOfParts>
    <vt:vector size="16" baseType="lpstr">
      <vt:lpstr>KURUMLAR</vt:lpstr>
      <vt:lpstr>KURUMLAR GENEL TOPLAM</vt:lpstr>
      <vt:lpstr>BELEDİYELER</vt:lpstr>
      <vt:lpstr>BELEDİYELER GENEL TOPLAM</vt:lpstr>
      <vt:lpstr> SEKTÖRLER İTİBARİYLE</vt:lpstr>
      <vt:lpstr>SEKTÖRLER GENEL TOPLAM</vt:lpstr>
      <vt:lpstr>' SEKTÖRLER İTİBARİYLE'!Yazdırma_Alanı</vt:lpstr>
      <vt:lpstr>BELEDİYELER!Yazdırma_Alanı</vt:lpstr>
      <vt:lpstr>'BELEDİYELER GENEL TOPLAM'!Yazdırma_Alanı</vt:lpstr>
      <vt:lpstr>KURUMLAR!Yazdırma_Alanı</vt:lpstr>
      <vt:lpstr>'KURUMLAR GENEL TOPLAM'!Yazdırma_Alanı</vt:lpstr>
      <vt:lpstr>' SEKTÖRLER İTİBARİYLE'!Yazdırma_Başlıkları</vt:lpstr>
      <vt:lpstr>BELEDİYELER!Yazdırma_Başlıkları</vt:lpstr>
      <vt:lpstr>'BELEDİYELER GENEL TOPLAM'!Yazdırma_Başlıkları</vt:lpstr>
      <vt:lpstr>KURUMLAR!Yazdırma_Başlıkları</vt:lpstr>
      <vt:lpstr>'KURUMLAR GENEL TOPLAM'!Yazdırma_Başlıkları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Serpil BÜYÜKKARA</dc:creator>
  <cp:lastModifiedBy>Sezgin AYGÜN</cp:lastModifiedBy>
  <cp:lastPrinted>2019-06-18T11:21:25Z</cp:lastPrinted>
  <dcterms:created xsi:type="dcterms:W3CDTF">2019-05-06T12:54:55Z</dcterms:created>
  <dcterms:modified xsi:type="dcterms:W3CDTF">2020-06-16T13:03:09Z</dcterms:modified>
</cp:coreProperties>
</file>